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myacu-my.sharepoint.com/personal/miruutu_acu_edu_au/Documents/PM Model/Templates/"/>
    </mc:Choice>
  </mc:AlternateContent>
  <xr:revisionPtr revIDLastSave="0" documentId="8_{EAD4BDC3-5EF5-459C-8556-E5A6F0F72ABD}" xr6:coauthVersionLast="47" xr6:coauthVersionMax="47" xr10:uidLastSave="{00000000-0000-0000-0000-000000000000}"/>
  <bookViews>
    <workbookView xWindow="840" yWindow="-120" windowWidth="28080" windowHeight="16440" tabRatio="754" xr2:uid="{00000000-000D-0000-FFFF-FFFF00000000}"/>
  </bookViews>
  <sheets>
    <sheet name="Cover Sheet" sheetId="16" r:id="rId1"/>
    <sheet name="Risks" sheetId="3" r:id="rId2"/>
    <sheet name="Issues" sheetId="4" r:id="rId3"/>
    <sheet name="Changes" sheetId="18" r:id="rId4"/>
    <sheet name="Lessons" sheetId="20" r:id="rId5"/>
    <sheet name="Status colours and changes" sheetId="19" r:id="rId6"/>
    <sheet name="Risk rating" sheetId="8" r:id="rId7"/>
    <sheet name="Data Validation" sheetId="6" state="hidden" r:id="rId8"/>
  </sheets>
  <externalReferences>
    <externalReference r:id="rId9"/>
  </externalReferences>
  <definedNames>
    <definedName name="_xlnm._FilterDatabase" localSheetId="3" hidden="1">Changes!$A$3:$K$3</definedName>
    <definedName name="_xlnm._FilterDatabase" localSheetId="2" hidden="1">Issues!$A$3:$M$3</definedName>
    <definedName name="_xlnm._FilterDatabase" localSheetId="1" hidden="1">Risks!$A$3:$P$3</definedName>
    <definedName name="Lesson_category">[1]Lookups!$G$4:$G$9</definedName>
    <definedName name="_xlnm.Print_Area" localSheetId="2">Issues!$A$1:$M$43</definedName>
    <definedName name="_xlnm.Print_Area" localSheetId="1">Risks!$A$1:$P$43</definedName>
    <definedName name="_xlnm.Print_Titles" localSheetId="3">Changes!$1:$3</definedName>
    <definedName name="_xlnm.Print_Titles" localSheetId="2">Issues!$A:$D,Issues!$3:$3</definedName>
    <definedName name="_xlnm.Print_Titles" localSheetId="1">Risks!$A:$C,Risks!$1:$3</definedName>
    <definedName name="_xlnm.Print_Titles" localSheetId="5">'Status colours and changes'!$1:$2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 i="20" l="1"/>
  <c r="D1" i="3" l="1"/>
  <c r="I5" i="3" l="1"/>
  <c r="I4" i="3"/>
  <c r="I6" i="3"/>
  <c r="D1" i="18"/>
  <c r="E1" i="4" l="1"/>
  <c r="I43" i="3" l="1"/>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J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3" authorId="0" shapeId="0" xr:uid="{14CE0775-3FD0-47BE-8A9D-035FC69C463E}">
      <text>
        <r>
          <rPr>
            <sz val="9"/>
            <color indexed="81"/>
            <rFont val="Tahoma"/>
            <family val="2"/>
          </rPr>
          <t>Risk ID is a unique running number for the risk. A prefix can be added to e.g. identify the project in a program (e.g. "CB-R08").</t>
        </r>
      </text>
    </comment>
    <comment ref="B3" authorId="0" shapeId="0" xr:uid="{EA084016-821D-4D40-944E-DF91A75D0AEA}">
      <text>
        <r>
          <rPr>
            <sz val="9"/>
            <color indexed="81"/>
            <rFont val="Tahoma"/>
            <family val="2"/>
          </rPr>
          <t>Which aspect of the project will be impacted if the uncertainty materialises?</t>
        </r>
      </text>
    </comment>
    <comment ref="C3" authorId="0" shapeId="0" xr:uid="{AB189370-1B54-4C99-A575-8BED9BD0D681}">
      <text>
        <r>
          <rPr>
            <sz val="9"/>
            <color indexed="81"/>
            <rFont val="Tahoma"/>
            <family val="2"/>
          </rPr>
          <t>The name of the risk in one short sentence. Any reasons and explanations are given in the Description field.
E.g. "Equipment installations delayed" or "Consultancy costs significantly lower than expected".</t>
        </r>
      </text>
    </comment>
    <comment ref="D3" authorId="0" shapeId="0" xr:uid="{96D13F0E-1D79-4005-BAD1-ABA1BBC2E949}">
      <text>
        <r>
          <rPr>
            <sz val="9"/>
            <color indexed="81"/>
            <rFont val="Tahoma"/>
            <family val="2"/>
          </rPr>
          <t>A brief bescription of the opportunity or threat giving the key reason or background for it.</t>
        </r>
      </text>
    </comment>
    <comment ref="E3" authorId="0" shapeId="0" xr:uid="{F5ABE42E-6FE5-4458-96FD-0116B7A07949}">
      <text>
        <r>
          <rPr>
            <sz val="9"/>
            <color indexed="81"/>
            <rFont val="Tahoma"/>
            <family val="2"/>
          </rPr>
          <t>What will happen to the project if the risk materialises but is not responded to?
A short pragraph with one or two key impacts.</t>
        </r>
      </text>
    </comment>
    <comment ref="F3" authorId="0" shapeId="0" xr:uid="{7FB1C6CA-0A66-47EA-9378-4CD6DB97C094}">
      <text>
        <r>
          <rPr>
            <sz val="9"/>
            <color indexed="81"/>
            <rFont val="Tahoma"/>
            <family val="2"/>
          </rPr>
          <t>Status of the risk as of now.</t>
        </r>
      </text>
    </comment>
    <comment ref="G3" authorId="0" shapeId="0" xr:uid="{C299128A-98F0-4306-9459-E2C41EB4D747}">
      <text>
        <r>
          <rPr>
            <sz val="9"/>
            <color indexed="81"/>
            <rFont val="Tahoma"/>
            <family val="2"/>
          </rPr>
          <t>How likely is it that the opportunity or threat will happen?</t>
        </r>
      </text>
    </comment>
    <comment ref="H3" authorId="0" shapeId="0" xr:uid="{5B4D2CEC-BEFF-46D3-A980-B4A753D7C1E3}">
      <text>
        <r>
          <rPr>
            <sz val="9"/>
            <color indexed="81"/>
            <rFont val="Tahoma"/>
            <family val="2"/>
          </rPr>
          <t>How big will the consequences be if the opportunity or threat materialises?</t>
        </r>
      </text>
    </comment>
    <comment ref="I3" authorId="0" shapeId="0" xr:uid="{832509F6-C116-4F1E-B0C5-B268DBCB8213}">
      <text>
        <r>
          <rPr>
            <sz val="9"/>
            <color indexed="81"/>
            <rFont val="Tahoma"/>
            <family val="2"/>
          </rPr>
          <t>Resulting rating = likelihood * consequence.
Use this to prioritise your attention and project team's efforts to help or protect the project.</t>
        </r>
      </text>
    </comment>
    <comment ref="J3" authorId="0" shapeId="0" xr:uid="{48D8D645-01BA-407E-8C9D-3D832E1F7D71}">
      <text>
        <r>
          <rPr>
            <sz val="9"/>
            <color indexed="81"/>
            <rFont val="Tahoma"/>
            <family val="2"/>
          </rPr>
          <t>When was this entry added, i.e. the risk identified and added to the register?</t>
        </r>
      </text>
    </comment>
    <comment ref="K3" authorId="0" shapeId="0" xr:uid="{AE958F61-FE6B-4238-A390-D88977DADD4C}">
      <text>
        <r>
          <rPr>
            <sz val="9"/>
            <color indexed="81"/>
            <rFont val="Tahoma"/>
            <family val="2"/>
          </rPr>
          <t>Where or by whom was the risk identified? This can be any individual, a meeting / workshop, specific event in the project environment, message or document, etc.</t>
        </r>
      </text>
    </comment>
    <comment ref="L3" authorId="0" shapeId="0" xr:uid="{4DE92A66-2760-497E-B5D4-382AF23CBD90}">
      <text>
        <r>
          <rPr>
            <sz val="9"/>
            <color indexed="81"/>
            <rFont val="Tahoma"/>
            <family val="2"/>
          </rPr>
          <t>Who owns this risk? This person is typically in a senior position and can prioritise and direct staff time and ACU resources to work on the opportunity or threat when needed.</t>
        </r>
      </text>
    </comment>
    <comment ref="M3" authorId="0" shapeId="0" xr:uid="{216F73B2-24DB-42E0-BE0F-30DAFF3E2532}">
      <text>
        <r>
          <rPr>
            <sz val="9"/>
            <color indexed="81"/>
            <rFont val="Tahoma"/>
            <family val="2"/>
          </rPr>
          <t>How is the project going to act with this opportunity or threat?</t>
        </r>
      </text>
    </comment>
    <comment ref="N3" authorId="0" shapeId="0" xr:uid="{29E74AEF-2276-4F6C-8C37-6B769E325D5F}">
      <text>
        <r>
          <rPr>
            <sz val="9"/>
            <color indexed="81"/>
            <rFont val="Tahoma"/>
            <family val="2"/>
          </rPr>
          <t>A brief description of the action to be taken.</t>
        </r>
      </text>
    </comment>
    <comment ref="O3" authorId="0" shapeId="0" xr:uid="{20727612-A0C6-431D-8A04-9A275EE59158}">
      <text>
        <r>
          <rPr>
            <sz val="9"/>
            <color indexed="81"/>
            <rFont val="Tahoma"/>
            <family val="2"/>
          </rPr>
          <t>A log / diary of the action taken to benefit from the opportunity or protect against a threat.
All entries should be dated and have name or initials (e.g. "15/10/18 WG").
Addition of a new entry, assessments, assignments, etc need also to be logged.</t>
        </r>
      </text>
    </comment>
    <comment ref="P3" authorId="0" shapeId="0" xr:uid="{D4BF3A12-9696-405C-AB65-BBA149D436B8}">
      <text>
        <r>
          <rPr>
            <sz val="9"/>
            <color indexed="81"/>
            <rFont val="Tahoma"/>
            <family val="2"/>
          </rPr>
          <t>When was this risk entry closed, i.e. the monitoring of it or work on it was completed or stopped?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3" authorId="0" shapeId="0" xr:uid="{B32106D3-8622-4EAB-9D77-413E6E0B8301}">
      <text>
        <r>
          <rPr>
            <sz val="9"/>
            <color indexed="81"/>
            <rFont val="Tahoma"/>
            <family val="2"/>
          </rPr>
          <t>Issue ID is a unique running number for the issue. A prefix can be added to e.g. identify the project in a program (e.g. "CB-I08").</t>
        </r>
      </text>
    </comment>
    <comment ref="B3" authorId="0" shapeId="0" xr:uid="{A174D71D-6501-406C-8E16-BF98D3BE50B3}">
      <text>
        <r>
          <rPr>
            <sz val="9"/>
            <color indexed="81"/>
            <rFont val="Tahoma"/>
            <family val="2"/>
          </rPr>
          <t>Status of the issue as of now.</t>
        </r>
      </text>
    </comment>
    <comment ref="C3" authorId="0" shapeId="0" xr:uid="{9BBD52C6-6510-49E4-9DEA-2B64B8586189}">
      <text>
        <r>
          <rPr>
            <sz val="9"/>
            <color indexed="81"/>
            <rFont val="Tahoma"/>
            <family val="2"/>
          </rPr>
          <t>Which aspect of the project has been impacted of the unplanned event?</t>
        </r>
      </text>
    </comment>
    <comment ref="D3" authorId="0" shapeId="0" xr:uid="{2EB9465E-C3E4-4F20-9757-196E6F05E600}">
      <text>
        <r>
          <rPr>
            <sz val="9"/>
            <color indexed="81"/>
            <rFont val="Tahoma"/>
            <family val="2"/>
          </rPr>
          <t>The name of the issue in one short sentence. Any reasons and explanations are given in the Description field.
E.g. "Equipment installations delayed" or "Consultancy costs significantly lower than expected".</t>
        </r>
      </text>
    </comment>
    <comment ref="E3" authorId="0" shapeId="0" xr:uid="{4B36A740-39DD-4737-A3A4-26531208CA3C}">
      <text>
        <r>
          <rPr>
            <sz val="9"/>
            <color indexed="81"/>
            <rFont val="Tahoma"/>
            <family val="2"/>
          </rPr>
          <t>A brief bescription of the issue, giving the key reason or background for it.</t>
        </r>
      </text>
    </comment>
    <comment ref="F3" authorId="0" shapeId="0" xr:uid="{65264ABD-4105-4183-9E5C-C54D2AE5A60F}">
      <text>
        <r>
          <rPr>
            <sz val="9"/>
            <color indexed="81"/>
            <rFont val="Tahoma"/>
            <family val="2"/>
          </rPr>
          <t>A brief summary of the impact to the project (e.g. added work required, changes to time or budget).</t>
        </r>
      </text>
    </comment>
    <comment ref="G3" authorId="0" shapeId="0" xr:uid="{85F7C5B8-6B9A-411B-8F86-CB0C58A36FE3}">
      <text>
        <r>
          <rPr>
            <sz val="9"/>
            <color indexed="81"/>
            <rFont val="Tahoma"/>
            <family val="2"/>
          </rPr>
          <t xml:space="preserve">The urgency of the issue resolution.
* </t>
        </r>
        <r>
          <rPr>
            <b/>
            <sz val="9"/>
            <color indexed="81"/>
            <rFont val="Tahoma"/>
            <family val="2"/>
          </rPr>
          <t>Low</t>
        </r>
        <r>
          <rPr>
            <sz val="9"/>
            <color indexed="81"/>
            <rFont val="Tahoma"/>
            <family val="2"/>
          </rPr>
          <t xml:space="preserve"> - Project stays within tolerance. Issue is worked on when possible.
* </t>
        </r>
        <r>
          <rPr>
            <b/>
            <sz val="9"/>
            <color indexed="81"/>
            <rFont val="Tahoma"/>
            <family val="2"/>
          </rPr>
          <t>Medium</t>
        </r>
        <r>
          <rPr>
            <sz val="9"/>
            <color indexed="81"/>
            <rFont val="Tahoma"/>
            <family val="2"/>
          </rPr>
          <t xml:space="preserve"> - Project likely to exceed the tolerance. Work is scheduled and managed.
* </t>
        </r>
        <r>
          <rPr>
            <b/>
            <sz val="9"/>
            <color indexed="81"/>
            <rFont val="Tahoma"/>
            <family val="2"/>
          </rPr>
          <t>High</t>
        </r>
        <r>
          <rPr>
            <sz val="9"/>
            <color indexed="81"/>
            <rFont val="Tahoma"/>
            <family val="2"/>
          </rPr>
          <t xml:space="preserve"> - Showstopper. Work commences immediately and continues until resolution.</t>
        </r>
      </text>
    </comment>
    <comment ref="H3" authorId="0" shapeId="0" xr:uid="{CF3F66D1-0C54-48C1-A20E-9B3FB3FB996B}">
      <text>
        <r>
          <rPr>
            <sz val="9"/>
            <color indexed="81"/>
            <rFont val="Tahoma"/>
            <family val="2"/>
          </rPr>
          <t>A brief description of the action to be taken.</t>
        </r>
      </text>
    </comment>
    <comment ref="I3" authorId="0" shapeId="0" xr:uid="{FA2A3E92-EA86-4C36-92C0-9735F5E110CF}">
      <text>
        <r>
          <rPr>
            <sz val="9"/>
            <color indexed="81"/>
            <rFont val="Tahoma"/>
            <family val="2"/>
          </rPr>
          <t>A log / diary of the action taken to action and resolve the issue.
All entries should be dated and have name or initials (e.g. "15/10/18 WG").
Addition of a new entry, assessments, assignments, etc need also to be logged.</t>
        </r>
      </text>
    </comment>
    <comment ref="J3" authorId="0" shapeId="0" xr:uid="{9F57B182-CB8D-4D0B-A7AC-BE13B829299F}">
      <text>
        <r>
          <rPr>
            <sz val="9"/>
            <color indexed="81"/>
            <rFont val="Tahoma"/>
            <family val="2"/>
          </rPr>
          <t>Where or by whom was the issue identified? This can be any individual, a meeting / workshop, specific event in the project environment, message or document, etc.</t>
        </r>
      </text>
    </comment>
    <comment ref="K3" authorId="0" shapeId="0" xr:uid="{DADB7CAA-2E86-486C-A8ED-447B331E28C7}">
      <text>
        <r>
          <rPr>
            <sz val="9"/>
            <color indexed="81"/>
            <rFont val="Tahoma"/>
            <family val="2"/>
          </rPr>
          <t>Who owns this issue? This person leads the work to resolve the issue (typically a Technical Lead, team supervisor or manager, or similar).</t>
        </r>
      </text>
    </comment>
    <comment ref="L3" authorId="0" shapeId="0" xr:uid="{2616F2BB-99FB-499C-B024-352D1C8DF46A}">
      <text>
        <r>
          <rPr>
            <sz val="9"/>
            <color indexed="81"/>
            <rFont val="Tahoma"/>
            <family val="2"/>
          </rPr>
          <t>When was this entry added, i.e. the issue identified and added to the register?</t>
        </r>
      </text>
    </comment>
    <comment ref="M3" authorId="0" shapeId="0" xr:uid="{EBB4913B-899F-46C8-AA90-BA49AC006639}">
      <text>
        <r>
          <rPr>
            <sz val="9"/>
            <color indexed="81"/>
            <rFont val="Tahoma"/>
            <family val="2"/>
          </rPr>
          <t>When do we plan or this issue must to be resolved by?
For issues alread resolved this date is the actual closure 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3" authorId="0" shapeId="0" xr:uid="{0E698720-3BB8-42DA-98D7-8C18FCA1A53F}">
      <text>
        <r>
          <rPr>
            <sz val="9"/>
            <color indexed="81"/>
            <rFont val="Tahoma"/>
            <family val="2"/>
          </rPr>
          <t>Change ID is a unique running number for the project change. It needs to match any ID's used in the Project Change Request form when presenting the change for approval.
A prefix can be added to e.g. identify the project in a program (e.g. "CB-C08").</t>
        </r>
      </text>
    </comment>
    <comment ref="B3" authorId="0" shapeId="0" xr:uid="{F4753EC4-10E8-4C18-B6E0-6972BDCC3005}">
      <text>
        <r>
          <rPr>
            <sz val="9"/>
            <color indexed="81"/>
            <rFont val="Tahoma"/>
            <family val="2"/>
          </rPr>
          <t>Which aspect of the project is impacted by this change?</t>
        </r>
      </text>
    </comment>
    <comment ref="C3" authorId="0" shapeId="0" xr:uid="{CA9C9AEE-C99C-4AD9-8FD7-6C97A51B5C6B}">
      <text>
        <r>
          <rPr>
            <sz val="9"/>
            <color indexed="81"/>
            <rFont val="Tahoma"/>
            <family val="2"/>
          </rPr>
          <t>The name of the change in one short sentence. Any reasons and explanations are given in the Description field.
E.g. "Two months additional time required for equipment installations" or "Budget adjustment requested due to lower consultancy costs".</t>
        </r>
      </text>
    </comment>
    <comment ref="D3" authorId="0" shapeId="0" xr:uid="{0E79A0FF-24E0-4DB7-B475-6592D053925B}">
      <text>
        <r>
          <rPr>
            <sz val="9"/>
            <color indexed="81"/>
            <rFont val="Tahoma"/>
            <family val="2"/>
          </rPr>
          <t>A brief bescription of the change, giving the key reason or background for it and impact to the project.</t>
        </r>
      </text>
    </comment>
    <comment ref="E3" authorId="0" shapeId="0" xr:uid="{7750D5F9-6A62-4A1B-94C7-4D97D8C13736}">
      <text>
        <r>
          <rPr>
            <sz val="9"/>
            <color indexed="81"/>
            <rFont val="Tahoma"/>
            <family val="2"/>
          </rPr>
          <t xml:space="preserve">The urgency of the change.
* </t>
        </r>
        <r>
          <rPr>
            <b/>
            <sz val="9"/>
            <color indexed="81"/>
            <rFont val="Tahoma"/>
            <family val="2"/>
          </rPr>
          <t>Low</t>
        </r>
        <r>
          <rPr>
            <sz val="9"/>
            <color indexed="81"/>
            <rFont val="Tahoma"/>
            <family val="2"/>
          </rPr>
          <t xml:space="preserve"> - The change is useful but can wait, if required.
* </t>
        </r>
        <r>
          <rPr>
            <b/>
            <sz val="9"/>
            <color indexed="81"/>
            <rFont val="Tahoma"/>
            <family val="2"/>
          </rPr>
          <t>Medium</t>
        </r>
        <r>
          <rPr>
            <sz val="9"/>
            <color indexed="81"/>
            <rFont val="Tahoma"/>
            <family val="2"/>
          </rPr>
          <t xml:space="preserve"> - The change is presented in the next scheduled Project Board (or similar) meeting. Work needs to be scheduled and managed within the current phase.
* </t>
        </r>
        <r>
          <rPr>
            <b/>
            <sz val="9"/>
            <color indexed="81"/>
            <rFont val="Tahoma"/>
            <family val="2"/>
          </rPr>
          <t>High</t>
        </r>
        <r>
          <rPr>
            <sz val="9"/>
            <color indexed="81"/>
            <rFont val="Tahoma"/>
            <family val="2"/>
          </rPr>
          <t xml:space="preserve"> - Showstopper. This change requires immediate attention and the project is unable to continue successfully until it is resolved.</t>
        </r>
      </text>
    </comment>
    <comment ref="F3" authorId="0" shapeId="0" xr:uid="{0DEDA5A0-FC1A-4378-8417-C71F255AF6F9}">
      <text>
        <r>
          <rPr>
            <sz val="9"/>
            <color indexed="81"/>
            <rFont val="Tahoma"/>
            <family val="2"/>
          </rPr>
          <t>The project lifecycle phase the change applies to.</t>
        </r>
      </text>
    </comment>
    <comment ref="G3" authorId="0" shapeId="0" xr:uid="{678392E9-83A3-4DCA-9734-9F133EAFE328}">
      <text>
        <r>
          <rPr>
            <sz val="9"/>
            <color indexed="81"/>
            <rFont val="Tahoma"/>
            <family val="2"/>
          </rPr>
          <t>Status of the project change as of now.</t>
        </r>
      </text>
    </comment>
    <comment ref="H3" authorId="0" shapeId="0" xr:uid="{FB161C2B-E997-41EF-97E8-83241EA5EE4F}">
      <text>
        <r>
          <rPr>
            <sz val="9"/>
            <color indexed="81"/>
            <rFont val="Tahoma"/>
            <family val="2"/>
          </rPr>
          <t>When was this entry added, i.e. the project change identified and added to the register?</t>
        </r>
      </text>
    </comment>
    <comment ref="I3" authorId="0" shapeId="0" xr:uid="{90AF4B8E-A1A1-4DA1-8C94-66A212B11B24}">
      <text>
        <r>
          <rPr>
            <sz val="9"/>
            <color indexed="81"/>
            <rFont val="Tahoma"/>
            <family val="2"/>
          </rPr>
          <t>Who owns this project change? This person leads the work to complete the change, if approved (typically the Project Manager for cost / time / scope, and specialist or manager for deliverables or resourcing).</t>
        </r>
      </text>
    </comment>
    <comment ref="J3" authorId="0" shapeId="0" xr:uid="{BB8E1430-A09A-4A42-8982-E024A893EA5B}">
      <text>
        <r>
          <rPr>
            <sz val="9"/>
            <color indexed="81"/>
            <rFont val="Tahoma"/>
            <family val="2"/>
          </rPr>
          <t>When do we plan or this project change must to be implemented  by?</t>
        </r>
      </text>
    </comment>
    <comment ref="K3" authorId="0" shapeId="0" xr:uid="{39F5865C-0136-445B-ABA2-25018F770E86}">
      <text>
        <r>
          <rPr>
            <sz val="9"/>
            <color indexed="81"/>
            <rFont val="Tahoma"/>
            <family val="2"/>
          </rPr>
          <t>A log / diary of the action taken to identify, present and implement a project change.
All entries should be dated and have name or initials (e.g. "15/10/18 WG").
Addition of a new entry, assessments, assignments, etc need also to be logged.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Myra A. Walker</author>
    <author>Mikail Ruutu</author>
  </authors>
  <commentList>
    <comment ref="D3" authorId="0" shapeId="0" xr:uid="{E7A365A9-4FDE-4C0B-A534-9E24AFE452A4}">
      <text>
        <r>
          <rPr>
            <sz val="10"/>
            <color indexed="81"/>
            <rFont val="Tahoma"/>
            <family val="2"/>
          </rPr>
          <t>What action was taken?  What was the result?
What was the root cause of the problem?
What may have yielded a better result?
How can a similar situation be identified in the future?</t>
        </r>
        <r>
          <rPr>
            <sz val="8"/>
            <color indexed="81"/>
            <rFont val="Tahoma"/>
            <family val="2"/>
          </rPr>
          <t xml:space="preserve">
</t>
        </r>
      </text>
    </comment>
    <comment ref="F3" authorId="1" shapeId="0" xr:uid="{6A211908-8458-4B48-B6A5-F67E6D85AC99}">
      <text>
        <r>
          <rPr>
            <sz val="9"/>
            <color indexed="81"/>
            <rFont val="Tahoma"/>
            <family val="2"/>
          </rPr>
          <t>Individual who is responsible for implementing the recommendation if there are specific actions to following on from the lesson.</t>
        </r>
      </text>
    </comment>
  </commentList>
</comments>
</file>

<file path=xl/sharedStrings.xml><?xml version="1.0" encoding="utf-8"?>
<sst xmlns="http://schemas.openxmlformats.org/spreadsheetml/2006/main" count="539" uniqueCount="417">
  <si>
    <t>Type</t>
  </si>
  <si>
    <t>Status</t>
  </si>
  <si>
    <t>Date Closed</t>
  </si>
  <si>
    <t>Title</t>
  </si>
  <si>
    <t>Description</t>
  </si>
  <si>
    <t>T-Shirt Sizing</t>
  </si>
  <si>
    <t>Estimated Effort</t>
  </si>
  <si>
    <t>Owner</t>
  </si>
  <si>
    <t>Mitigation</t>
  </si>
  <si>
    <t>Date Raised</t>
  </si>
  <si>
    <t>Likelihood</t>
  </si>
  <si>
    <t>Risks</t>
  </si>
  <si>
    <t>Issues</t>
  </si>
  <si>
    <t>Benefits</t>
  </si>
  <si>
    <t>Change &amp; Comms</t>
  </si>
  <si>
    <t>Business</t>
  </si>
  <si>
    <t>Compliance</t>
  </si>
  <si>
    <t>Change strategy</t>
  </si>
  <si>
    <t>Constraint</t>
  </si>
  <si>
    <t>Pending</t>
  </si>
  <si>
    <t>Technical</t>
  </si>
  <si>
    <t>Avoid cost</t>
  </si>
  <si>
    <t>Presentation</t>
  </si>
  <si>
    <t>Change activity</t>
  </si>
  <si>
    <t>Commercial</t>
  </si>
  <si>
    <t>Service</t>
  </si>
  <si>
    <t>Comms strategy</t>
  </si>
  <si>
    <t>Legal</t>
  </si>
  <si>
    <t>Reduce risk</t>
  </si>
  <si>
    <t>Final</t>
  </si>
  <si>
    <t>Comms activity</t>
  </si>
  <si>
    <t>Reputation</t>
  </si>
  <si>
    <t>Improve capacity</t>
  </si>
  <si>
    <t>Security</t>
  </si>
  <si>
    <t>Increase revenue</t>
  </si>
  <si>
    <t>Complete</t>
  </si>
  <si>
    <t>Protect revenue</t>
  </si>
  <si>
    <t>Other</t>
  </si>
  <si>
    <t>Improve service</t>
  </si>
  <si>
    <t>Increase customer satisfaction</t>
  </si>
  <si>
    <t>Reduce cycle time</t>
  </si>
  <si>
    <t>Small</t>
  </si>
  <si>
    <t>Medium</t>
  </si>
  <si>
    <t>Large</t>
  </si>
  <si>
    <t>X-Large</t>
  </si>
  <si>
    <t>XX-Large</t>
  </si>
  <si>
    <t>TBC</t>
  </si>
  <si>
    <t>1</t>
  </si>
  <si>
    <t>2</t>
  </si>
  <si>
    <t>3</t>
  </si>
  <si>
    <t>5</t>
  </si>
  <si>
    <t>8</t>
  </si>
  <si>
    <t/>
  </si>
  <si>
    <t xml:space="preserve"> </t>
  </si>
  <si>
    <t>Reduce cost</t>
  </si>
  <si>
    <t>Likely</t>
  </si>
  <si>
    <t>Moderate</t>
  </si>
  <si>
    <t>Unlikely</t>
  </si>
  <si>
    <t>Rare</t>
  </si>
  <si>
    <t>Insignificant</t>
  </si>
  <si>
    <t>Minor</t>
  </si>
  <si>
    <t>Major</t>
  </si>
  <si>
    <t>Catastrophic</t>
  </si>
  <si>
    <t>R01</t>
  </si>
  <si>
    <t>R02</t>
  </si>
  <si>
    <t>R03</t>
  </si>
  <si>
    <t>R04</t>
  </si>
  <si>
    <t>R05</t>
  </si>
  <si>
    <t>R06</t>
  </si>
  <si>
    <t>R07</t>
  </si>
  <si>
    <t>R08</t>
  </si>
  <si>
    <t>R09</t>
  </si>
  <si>
    <t>R10</t>
  </si>
  <si>
    <t>R11</t>
  </si>
  <si>
    <t>R12</t>
  </si>
  <si>
    <t>R13</t>
  </si>
  <si>
    <t>R14</t>
  </si>
  <si>
    <t>R15</t>
  </si>
  <si>
    <t>R16</t>
  </si>
  <si>
    <t>R17</t>
  </si>
  <si>
    <t>R18</t>
  </si>
  <si>
    <t>R19</t>
  </si>
  <si>
    <t>R20</t>
  </si>
  <si>
    <t>R21</t>
  </si>
  <si>
    <t>R22</t>
  </si>
  <si>
    <t>R23</t>
  </si>
  <si>
    <t>R24</t>
  </si>
  <si>
    <t>Impact Summary</t>
  </si>
  <si>
    <t>Almost Certain</t>
  </si>
  <si>
    <t>High</t>
  </si>
  <si>
    <t>Low</t>
  </si>
  <si>
    <t>Schedule</t>
  </si>
  <si>
    <t>Resources</t>
  </si>
  <si>
    <t>Priority</t>
  </si>
  <si>
    <t>MoSCoW</t>
  </si>
  <si>
    <t>Must Have</t>
  </si>
  <si>
    <t>Should Have</t>
  </si>
  <si>
    <t>Could Have</t>
  </si>
  <si>
    <t>Won't Have</t>
  </si>
  <si>
    <t>I01</t>
  </si>
  <si>
    <t>I02</t>
  </si>
  <si>
    <t>I03</t>
  </si>
  <si>
    <t>I04</t>
  </si>
  <si>
    <t>I05</t>
  </si>
  <si>
    <t>I06</t>
  </si>
  <si>
    <t>I07</t>
  </si>
  <si>
    <t>I08</t>
  </si>
  <si>
    <t>I09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</si>
  <si>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</si>
  <si>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</si>
  <si>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</si>
  <si>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</si>
  <si>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</si>
  <si>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</si>
  <si>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</si>
  <si>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</si>
  <si>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</si>
  <si>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</si>
  <si>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</si>
  <si>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</si>
  <si>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</si>
  <si>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</si>
  <si>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</si>
  <si>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</si>
  <si>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</si>
  <si>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</si>
  <si>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</si>
  <si>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</si>
  <si>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</si>
  <si>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</si>
  <si>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</si>
  <si>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R25</t>
  </si>
  <si>
    <t>R26</t>
  </si>
  <si>
    <t>R27</t>
  </si>
  <si>
    <t>R28</t>
  </si>
  <si>
    <t>R29</t>
  </si>
  <si>
    <t>R30</t>
  </si>
  <si>
    <t>Severity</t>
  </si>
  <si>
    <t>Initiate</t>
  </si>
  <si>
    <t>Plan</t>
  </si>
  <si>
    <t>Close</t>
  </si>
  <si>
    <t>Approved</t>
  </si>
  <si>
    <t>↑</t>
  </si>
  <si>
    <t>↔</t>
  </si>
  <si>
    <t>↓</t>
  </si>
  <si>
    <t>Trends</t>
  </si>
  <si>
    <t>Weak</t>
  </si>
  <si>
    <t>Some Weakness</t>
  </si>
  <si>
    <t>Satisfactory</t>
  </si>
  <si>
    <t>Effective</t>
  </si>
  <si>
    <t xml:space="preserve">Moderate </t>
  </si>
  <si>
    <t xml:space="preserve">Low </t>
  </si>
  <si>
    <t>Significant</t>
  </si>
  <si>
    <t>Extreme</t>
  </si>
  <si>
    <t>Constraints</t>
  </si>
  <si>
    <t>R31</t>
  </si>
  <si>
    <t>R32</t>
  </si>
  <si>
    <t>R33</t>
  </si>
  <si>
    <t>R34</t>
  </si>
  <si>
    <t>R35</t>
  </si>
  <si>
    <t>R36</t>
  </si>
  <si>
    <t>R37</t>
  </si>
  <si>
    <t>R38</t>
  </si>
  <si>
    <t>R39</t>
  </si>
  <si>
    <t>R40</t>
  </si>
  <si>
    <t>I33</t>
  </si>
  <si>
    <t>I34</t>
  </si>
  <si>
    <t>I35</t>
  </si>
  <si>
    <t>I36</t>
  </si>
  <si>
    <t>I37</t>
  </si>
  <si>
    <t>I38</t>
  </si>
  <si>
    <t>I39</t>
  </si>
  <si>
    <t>I40</t>
  </si>
  <si>
    <t>Project Controls Workbook</t>
  </si>
  <si>
    <t>Project Number</t>
  </si>
  <si>
    <t>Project Name</t>
  </si>
  <si>
    <t>Project Manager</t>
  </si>
  <si>
    <t>Not Started</t>
  </si>
  <si>
    <t>In Progress</t>
  </si>
  <si>
    <t>Test</t>
  </si>
  <si>
    <t>Delayed</t>
  </si>
  <si>
    <t>Project Management</t>
  </si>
  <si>
    <t>Requirements</t>
  </si>
  <si>
    <t>Create a single vendor access point environment</t>
  </si>
  <si>
    <t>Pre-initiate</t>
  </si>
  <si>
    <t>Implement</t>
  </si>
  <si>
    <t>Red</t>
  </si>
  <si>
    <t>Amber</t>
  </si>
  <si>
    <t>Green</t>
  </si>
  <si>
    <t>Scope</t>
  </si>
  <si>
    <t>&lt;Project name&gt;</t>
  </si>
  <si>
    <t>90xxxx</t>
  </si>
  <si>
    <t>&lt;PM name&gt;</t>
  </si>
  <si>
    <t>Consequence</t>
  </si>
  <si>
    <t>Impact</t>
  </si>
  <si>
    <t>Risk Rating</t>
  </si>
  <si>
    <t>Response</t>
  </si>
  <si>
    <t>Response Plan</t>
  </si>
  <si>
    <t>Source</t>
  </si>
  <si>
    <t>Risks, issues</t>
  </si>
  <si>
    <t>New</t>
  </si>
  <si>
    <t>Assigned</t>
  </si>
  <si>
    <t>In progress</t>
  </si>
  <si>
    <t>Completed</t>
  </si>
  <si>
    <t>Rejected</t>
  </si>
  <si>
    <t>Category</t>
  </si>
  <si>
    <t>Cost</t>
  </si>
  <si>
    <t>Governance</t>
  </si>
  <si>
    <t>Quality / acceptance</t>
  </si>
  <si>
    <t>Time</t>
  </si>
  <si>
    <t>Business change</t>
  </si>
  <si>
    <t>Moderate 3</t>
  </si>
  <si>
    <t>Moderate 9</t>
  </si>
  <si>
    <t>High 30</t>
  </si>
  <si>
    <t>High 90</t>
  </si>
  <si>
    <t>High 300</t>
  </si>
  <si>
    <t>Moderate 1</t>
  </si>
  <si>
    <t>Moderate 10</t>
  </si>
  <si>
    <t>High 100</t>
  </si>
  <si>
    <t>Low 0.3</t>
  </si>
  <si>
    <t>Moderate 0.9</t>
  </si>
  <si>
    <t>Low 0.1</t>
  </si>
  <si>
    <t>Low 0.03</t>
  </si>
  <si>
    <t>Low 0.09</t>
  </si>
  <si>
    <t>Accept</t>
  </si>
  <si>
    <t>Escalate</t>
  </si>
  <si>
    <t>Transfer</t>
  </si>
  <si>
    <t>Mitigate</t>
  </si>
  <si>
    <t>Avoid</t>
  </si>
  <si>
    <t>Student Union email to DVC SLT.</t>
  </si>
  <si>
    <t>Wil Daniels 
(AD Infrastructure, IT)</t>
  </si>
  <si>
    <t>Reported by</t>
  </si>
  <si>
    <t>Issue rating</t>
  </si>
  <si>
    <t>Action taken / Comments</t>
  </si>
  <si>
    <t>Target Date / Actual finish</t>
  </si>
  <si>
    <t>Inherent risk</t>
  </si>
  <si>
    <t>RAG status explanation</t>
  </si>
  <si>
    <t>PLAN</t>
  </si>
  <si>
    <t>MONITOR &amp; ACT</t>
  </si>
  <si>
    <t>IDENTIFY &amp; PLAN</t>
  </si>
  <si>
    <t>ACTION</t>
  </si>
  <si>
    <t>IDENTIFY</t>
  </si>
  <si>
    <t>ASSESS</t>
  </si>
  <si>
    <t>This environment will not support the "location aware" requirements as the installed mixed acccess points are incompatible with the "location aware" data collection application.</t>
  </si>
  <si>
    <t>14/11/18 MG: Xirius access point replacement strategy has been identified.</t>
  </si>
  <si>
    <t>Students may be concerned of a "big brother" approach in the resulting system. Collection of personal data may seem irrelevant to them in this context.</t>
  </si>
  <si>
    <t>Concerned students refuse to use the service, leading to slow or partial uptake, therefore limited usability of the resulting data.</t>
  </si>
  <si>
    <t>Identify thje minimum data set required for good running of the service and privacy requirements to frame a workable policy. Also leaverage experience from other local universities that have deployed a similar system. 
Engage ACU Legal early in the project to ensure the project's viability and provide guidance on how to proceed including the change &amp; comms strategy.
Involve MER as required or directed.</t>
  </si>
  <si>
    <t>Patrick Player (AD, Student Systems, Student Admin)</t>
  </si>
  <si>
    <r>
      <rPr>
        <b/>
        <sz val="10"/>
        <color rgb="FF000000"/>
        <rFont val="Calibri"/>
        <family val="2"/>
      </rPr>
      <t>(Example)</t>
    </r>
    <r>
      <rPr>
        <sz val="10"/>
        <color rgb="FF000000"/>
        <rFont val="Calibri"/>
        <family val="2"/>
      </rPr>
      <t xml:space="preserve"> Students have privacy concerns</t>
    </r>
  </si>
  <si>
    <r>
      <rPr>
        <b/>
        <sz val="10"/>
        <color rgb="FF000000"/>
        <rFont val="Arial"/>
        <family val="2"/>
      </rPr>
      <t>(Example)</t>
    </r>
    <r>
      <rPr>
        <sz val="10"/>
        <color rgb="FF000000"/>
        <rFont val="Arial"/>
        <family val="2"/>
      </rPr>
      <t xml:space="preserve"> Multi-Vendor Wi-Fi Infrastructure</t>
    </r>
  </si>
  <si>
    <t>RISK AND ISSUE RATINGS</t>
  </si>
  <si>
    <t>Please keep this sheet intact without modifications.</t>
  </si>
  <si>
    <t>For more information on risk ratings, please refer to the</t>
  </si>
  <si>
    <t>ACU Risk Management Procedure</t>
  </si>
  <si>
    <t>Phase</t>
  </si>
  <si>
    <t>Date raised</t>
  </si>
  <si>
    <t>Target date</t>
  </si>
  <si>
    <t>Action taken / comments</t>
  </si>
  <si>
    <t>Change
ID</t>
  </si>
  <si>
    <t>Risk
ID</t>
  </si>
  <si>
    <t>Issue
ID</t>
  </si>
  <si>
    <t>Quality</t>
  </si>
  <si>
    <t>Submitted</t>
  </si>
  <si>
    <t>Pending / on-hold</t>
  </si>
  <si>
    <t>Transferred</t>
  </si>
  <si>
    <t>Rejected / cancelled</t>
  </si>
  <si>
    <t>LOOKUPS FOR THE REGISTERS</t>
  </si>
  <si>
    <t>Please do not alter!</t>
  </si>
  <si>
    <t>These are set by the Portfolio Project Office to confirm with the ACU Project Management Model.</t>
  </si>
  <si>
    <t>C01</t>
  </si>
  <si>
    <t>C02</t>
  </si>
  <si>
    <t>C03</t>
  </si>
  <si>
    <t>C04</t>
  </si>
  <si>
    <t>C05</t>
  </si>
  <si>
    <t>C06</t>
  </si>
  <si>
    <t>C07</t>
  </si>
  <si>
    <t>C08</t>
  </si>
  <si>
    <t>C09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</si>
  <si>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</si>
  <si>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</si>
  <si>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</si>
  <si>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</si>
  <si>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</si>
  <si>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</si>
  <si>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</si>
  <si>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</si>
  <si>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</si>
  <si>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</si>
  <si>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</si>
  <si>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</si>
  <si>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</si>
  <si>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</si>
  <si>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</si>
  <si>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</si>
  <si>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</si>
  <si>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</si>
  <si>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</si>
  <si>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</si>
  <si>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</si>
  <si>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</si>
  <si>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</si>
  <si>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</si>
  <si>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</si>
  <si>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</si>
  <si>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</si>
  <si>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</si>
  <si>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</si>
  <si>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</si>
  <si>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</si>
  <si>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Template version</t>
  </si>
  <si>
    <t>v 1.0</t>
  </si>
  <si>
    <t>Published</t>
  </si>
  <si>
    <t>Notes</t>
  </si>
  <si>
    <t>First version published, contains risk + issue + change.</t>
  </si>
  <si>
    <t>20/11/18 FR: Risk raised after receiving the email from DVS SLT to the project.
5/12/18 TG: Risk assessed, response plan created. Being monitored.</t>
  </si>
  <si>
    <t>14/11/18 WD: Opportunity R01 identified as benefiting of a project change, a Request for Change (RFC) drafted.
19/11/18 WD: RFC submitted to Project Board for approval in the 28/11 meeting.</t>
  </si>
  <si>
    <t>Vendor service to pre-configure equipment guarantees uniform quality and reduces the effort to configure &amp; test in-house. This is expected to increase the quality of the outputs and free up 8 days of staff / contractor time to BAU work. Cost impact expected is +$4,000 Capex, -$8,000 Opex, and +$2,000 overhead annually.</t>
  </si>
  <si>
    <r>
      <rPr>
        <b/>
        <sz val="10"/>
        <color rgb="FF000000"/>
        <rFont val="Calibri"/>
        <family val="2"/>
      </rPr>
      <t>(Example)</t>
    </r>
    <r>
      <rPr>
        <sz val="10"/>
        <color rgb="FF000000"/>
        <rFont val="Calibri"/>
        <family val="2"/>
      </rPr>
      <t xml:space="preserve"> Change equipment configuration task to a vendor service to exploit an opportunity to increase quality.</t>
    </r>
  </si>
  <si>
    <t>GUIDANCE FOR STATUS COLOURS AND PROJECT CHANGES</t>
  </si>
  <si>
    <t>RED</t>
  </si>
  <si>
    <t>AMBER</t>
  </si>
  <si>
    <t>GREEN</t>
  </si>
  <si>
    <t>For business and IT projects</t>
  </si>
  <si>
    <t>+/- 2 weeks from approved finish date</t>
  </si>
  <si>
    <t>2 weeks - 2 months early</t>
  </si>
  <si>
    <t>2 weeks - 2 months late</t>
  </si>
  <si>
    <t>More than 2 monts early</t>
  </si>
  <si>
    <t>Max 2 moderate risks, 0 high risks</t>
  </si>
  <si>
    <t>2 or more high risks</t>
  </si>
  <si>
    <t>3 or more moderate risks or 1 high risk</t>
  </si>
  <si>
    <t>2 or more high severity issues</t>
  </si>
  <si>
    <t>More than 2 months late</t>
  </si>
  <si>
    <t>Risk likelihoods</t>
  </si>
  <si>
    <t>&gt;90%. Almost certain, is expected to occur in most circumstances.</t>
  </si>
  <si>
    <r>
      <rPr>
        <sz val="10"/>
        <rFont val="Calibri"/>
        <family val="2"/>
      </rPr>
      <t>≥</t>
    </r>
    <r>
      <rPr>
        <sz val="10"/>
        <rFont val="Arial"/>
        <family val="2"/>
      </rPr>
      <t>60%. Very likely, will probably occur at least once.</t>
    </r>
  </si>
  <si>
    <t>≥40%. Likely to happen at some time.</t>
  </si>
  <si>
    <t>≥10%. Possible but not likely.</t>
  </si>
  <si>
    <t>&lt;10%. Conceivable but unlikely. May occur in exceptional circumstances.</t>
  </si>
  <si>
    <t>No problems, all tracking to plan.</t>
  </si>
  <si>
    <t>High - Red</t>
  </si>
  <si>
    <t>Medium - Amber</t>
  </si>
  <si>
    <t>Low - Green</t>
  </si>
  <si>
    <t>Project stays within tolerance. Issue is worked on when possible.</t>
  </si>
  <si>
    <t>Project likely to exceed the tolerance. Work is scheduled and managed.</t>
  </si>
  <si>
    <t>Showstopper. Issue resolution work commences immediately and continues until resolution.</t>
  </si>
  <si>
    <t>RISK</t>
  </si>
  <si>
    <t>Likelyhood \ Consequence</t>
  </si>
  <si>
    <t>Residual risk</t>
  </si>
  <si>
    <t>Original impact \ Mitigation</t>
  </si>
  <si>
    <t>Reference point</t>
  </si>
  <si>
    <t>101 - 110%</t>
  </si>
  <si>
    <t>3 or more medium or
1 high severity issue</t>
  </si>
  <si>
    <t>OVERALL STATUS OF A PROJECT</t>
  </si>
  <si>
    <t>1 or more red</t>
  </si>
  <si>
    <t>3 or more amber
and 0 red</t>
  </si>
  <si>
    <t>Project completion milestone
vs the timeline approved
in Project Business Case.</t>
  </si>
  <si>
    <t>Max 2 medium issues,
0 high severity issues</t>
  </si>
  <si>
    <t>Count of open risks
in the project risk register.</t>
  </si>
  <si>
    <t>Count of open issues
in the project issue register.</t>
  </si>
  <si>
    <t>v 2.0</t>
  </si>
  <si>
    <t>Updated with the refreshed PM Policy &amp; templates. Removed opportunities from risk management (waits for ACU Risk Mgmt Model to introduce opportunities).</t>
  </si>
  <si>
    <t>81 - 90%</t>
  </si>
  <si>
    <t>91 - 100%</t>
  </si>
  <si>
    <t>All green or 1 amber</t>
  </si>
  <si>
    <t>2 or more amber
and 0 red</t>
  </si>
  <si>
    <t>Lesson #</t>
  </si>
  <si>
    <t>Situation / cause</t>
  </si>
  <si>
    <t>Analysis / Discussion</t>
  </si>
  <si>
    <t>Lesson Learned / Recommendation</t>
  </si>
  <si>
    <t>Added date</t>
  </si>
  <si>
    <t>Received from</t>
  </si>
  <si>
    <t>Change Requests</t>
  </si>
  <si>
    <t>Lessons</t>
  </si>
  <si>
    <t>Delivery</t>
  </si>
  <si>
    <t>Adoption</t>
  </si>
  <si>
    <t>Operations</t>
  </si>
  <si>
    <t>Assign to</t>
  </si>
  <si>
    <t>v3.0</t>
  </si>
  <si>
    <t>Finetuning.</t>
  </si>
  <si>
    <t>v4.0</t>
  </si>
  <si>
    <t>Added Lessons register.</t>
  </si>
  <si>
    <t>Some problems exist which could impact project completion, outputs, quality, etc but are being managed within the project.</t>
  </si>
  <si>
    <t>Problems exist which will impact project completion, outputs, quality, etc and need specific actions / support from the Project Board.</t>
  </si>
  <si>
    <t>A red light will trigger a Project Change Request (PCR) regardless which aspect is on red. The PCR is submitted to the relevant project governance group.</t>
  </si>
  <si>
    <t>If the project timeline (schedule), budget (cost) or benefits change, the Project Business Case is updated and re-approved by the Executive Sponsor.
If other aspects change, the Project Initation Document (PID) and associated plans and schedule are updated and re-approved by the Project Owner.</t>
  </si>
  <si>
    <t>Below is guidance for setting project status colours ("traffic lights") in status reporting and when to submit a project change request to approve new forecasts.</t>
  </si>
  <si>
    <t>Every project encounters change over time. It may be due to the actual work being done faster or slower than estimated or unexpected delays or costs.
In some cases, the project environment, requirements and scope changes, leading to re-forecasting of the work and costs ahead.</t>
  </si>
  <si>
    <t>After a change has been approved, the project is re-baselined. From there on, the reporting is based on that new baseline.</t>
  </si>
  <si>
    <t>Estimate at completion (EAC)
vs the approved budget
in Project Business Case.
- or -
Actuals in T1 vs the approved budget.</t>
  </si>
  <si>
    <t>Project Business Case</t>
  </si>
  <si>
    <t>Will impact the…</t>
  </si>
  <si>
    <t>PID</t>
  </si>
  <si>
    <t>Work</t>
  </si>
  <si>
    <t>0 - 110%</t>
  </si>
  <si>
    <t>110 - 120%</t>
  </si>
  <si>
    <t>More than 120%</t>
  </si>
  <si>
    <t>% of work forecasted vs baseline
(work hours in schedule)</t>
  </si>
  <si>
    <t>Deliverables</t>
  </si>
  <si>
    <t>Financials</t>
  </si>
  <si>
    <t>EAC more than 110%
- or -
Actuals &gt; budget (regardless of the spend)</t>
  </si>
  <si>
    <t>EAC equal or less than 80% of budget</t>
  </si>
  <si>
    <t>Change requests</t>
  </si>
  <si>
    <t>All green or max 2 amber</t>
  </si>
  <si>
    <t>Other projects</t>
  </si>
  <si>
    <t>ALL PROJECTS</t>
  </si>
  <si>
    <t>Projects managed in the PPM System:</t>
  </si>
  <si>
    <t>ADDITIONAL STATUS INDICATORS IN THE SHARED PPM SYSTEM (as applicable)</t>
  </si>
  <si>
    <t>Process</t>
  </si>
  <si>
    <t>Commercial, contractual</t>
  </si>
  <si>
    <t>Operating environment</t>
  </si>
  <si>
    <t>Organisational</t>
  </si>
  <si>
    <t>v5.0</t>
  </si>
  <si>
    <t>v6.0</t>
  </si>
  <si>
    <t>Aligned with new Risk and Issue Management guidelines.</t>
  </si>
  <si>
    <t>Executive Sponsor</t>
  </si>
  <si>
    <t>&lt;Exec Sponsor name&gt;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</si>
</sst>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mmm\ yyyy"/>
    <numFmt numFmtId="165" formatCode="d\ mmm\ yy"/>
    <numFmt numFmtId="166" formatCode="dd\ mmm\ yy"/>
  </numFmts>
  <fonts count="45" x14ac:knownFonts="1">
    <font>
      <sz val="10"/>
      <name val="Arial"/>
    </font>
    <font>
      <sz val="9"/>
      <color theme="1"/>
      <name val="Arial"/>
      <family val="2"/>
    </font>
    <font>
      <b/>
      <sz val="18"/>
      <color theme="3"/>
      <name val="Cambria"/>
      <family val="2"/>
      <scheme val="major"/>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10"/>
      <name val="Arial"/>
      <family val="2"/>
    </font>
    <font>
      <b/>
      <sz val="15"/>
      <color rgb="FF44546A"/>
      <name val="Calibri"/>
      <family val="2"/>
    </font>
    <font>
      <sz val="11"/>
      <color rgb="FF000000"/>
      <name val="Calibri"/>
      <family val="2"/>
    </font>
    <font>
      <sz val="10"/>
      <color rgb="FF000000"/>
      <name val="Calibri"/>
      <family val="2"/>
    </font>
    <font>
      <sz val="10"/>
      <name val="Arial"/>
      <family val="2"/>
    </font>
    <font>
      <sz val="10"/>
      <color rgb="FF000000"/>
      <name val="Calibri"/>
      <family val="2"/>
    </font>
    <font>
      <sz val="10"/>
      <name val="Calibri"/>
      <family val="2"/>
      <scheme val="minor"/>
    </font>
    <font>
      <sz val="10"/>
      <color theme="0"/>
      <name val="Arial"/>
      <family val="2"/>
    </font>
    <font>
      <b/>
      <sz val="12"/>
      <name val="Calibri"/>
      <family val="2"/>
    </font>
    <font>
      <b/>
      <sz val="10"/>
      <name val="Arial"/>
      <family val="2"/>
    </font>
    <font>
      <sz val="10"/>
      <name val="Calibri"/>
      <family val="2"/>
    </font>
    <font>
      <b/>
      <sz val="14"/>
      <color theme="8" tint="-0.499984740745262"/>
      <name val="Calibri"/>
      <family val="2"/>
      <scheme val="minor"/>
    </font>
    <font>
      <b/>
      <sz val="10"/>
      <color theme="8" tint="-0.24994659260841701"/>
      <name val="Arial"/>
      <family val="2"/>
    </font>
    <font>
      <b/>
      <sz val="10"/>
      <name val="Calibri"/>
      <family val="2"/>
      <scheme val="minor"/>
    </font>
    <font>
      <sz val="10"/>
      <color theme="1"/>
      <name val="Calibri"/>
      <family val="2"/>
      <scheme val="minor"/>
    </font>
    <font>
      <sz val="9"/>
      <color indexed="81"/>
      <name val="Tahoma"/>
      <family val="2"/>
    </font>
    <font>
      <b/>
      <sz val="9"/>
      <color indexed="81"/>
      <name val="Tahoma"/>
      <family val="2"/>
    </font>
    <font>
      <b/>
      <sz val="14"/>
      <name val="Arial"/>
      <family val="2"/>
    </font>
    <font>
      <b/>
      <sz val="10"/>
      <color rgb="FF000000"/>
      <name val="Calibri"/>
      <family val="2"/>
    </font>
    <font>
      <b/>
      <sz val="12"/>
      <name val="Arial"/>
      <family val="2"/>
    </font>
    <font>
      <sz val="10"/>
      <color rgb="FF000000"/>
      <name val="Arial"/>
      <family val="2"/>
    </font>
    <font>
      <b/>
      <sz val="10"/>
      <color rgb="FF000000"/>
      <name val="Arial"/>
      <family val="2"/>
    </font>
    <font>
      <u/>
      <sz val="10"/>
      <color theme="10"/>
      <name val="Arial"/>
      <family val="2"/>
    </font>
    <font>
      <b/>
      <sz val="10"/>
      <color theme="0"/>
      <name val="Arial"/>
      <family val="2"/>
    </font>
    <font>
      <b/>
      <sz val="10"/>
      <color rgb="FFC00000"/>
      <name val="Calibri"/>
      <family val="2"/>
      <scheme val="minor"/>
    </font>
    <font>
      <b/>
      <sz val="11"/>
      <name val="Arial"/>
      <family val="2"/>
    </font>
    <font>
      <sz val="10"/>
      <color indexed="81"/>
      <name val="Tahoma"/>
      <family val="2"/>
    </font>
    <font>
      <sz val="8"/>
      <color indexed="81"/>
      <name val="Tahoma"/>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DEBF7"/>
        <bgColor rgb="FFDDEBF7"/>
      </patternFill>
    </fill>
    <fill>
      <patternFill patternType="solid">
        <fgColor theme="0"/>
        <bgColor indexed="64"/>
      </patternFill>
    </fill>
    <fill>
      <patternFill patternType="solid">
        <fgColor theme="0"/>
        <bgColor rgb="FFDDEBF7"/>
      </patternFill>
    </fill>
    <fill>
      <patternFill patternType="solid">
        <fgColor indexed="65"/>
        <bgColor theme="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5" tint="0.59999389629810485"/>
        <bgColor rgb="FF000000"/>
      </patternFill>
    </fill>
    <fill>
      <patternFill patternType="solid">
        <fgColor theme="5" tint="0.79998168889431442"/>
        <bgColor rgb="FF000000"/>
      </patternFill>
    </fill>
    <fill>
      <patternFill patternType="solid">
        <fgColor theme="7" tint="0.79998168889431442"/>
        <bgColor rgb="FF000000"/>
      </patternFill>
    </fill>
    <fill>
      <patternFill patternType="solid">
        <fgColor theme="5" tint="0.59999389629810485"/>
        <bgColor indexed="64"/>
      </patternFill>
    </fill>
    <fill>
      <patternFill patternType="solid">
        <fgColor rgb="FFFFCCCC"/>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7030A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7" tint="0.59999389629810485"/>
        <bgColor rgb="FF000000"/>
      </patternFill>
    </fill>
    <fill>
      <patternFill patternType="solid">
        <fgColor theme="9" tint="0.79998168889431442"/>
        <bgColor indexed="64"/>
      </patternFill>
    </fill>
  </fills>
  <borders count="35">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5B9BD5"/>
      </left>
      <right style="thin">
        <color rgb="FF5B9BD5"/>
      </right>
      <top style="thin">
        <color rgb="FF5B9BD5"/>
      </top>
      <bottom style="thin">
        <color rgb="FF5B9BD5"/>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5B9BD5"/>
      </left>
      <right style="thin">
        <color rgb="FF5B9BD5"/>
      </right>
      <top/>
      <bottom style="thin">
        <color rgb="FF5B9BD5"/>
      </bottom>
      <diagonal/>
    </border>
    <border>
      <left style="thin">
        <color rgb="FF0070C0"/>
      </left>
      <right style="thin">
        <color rgb="FF0070C0"/>
      </right>
      <top style="thin">
        <color rgb="FF0070C0"/>
      </top>
      <bottom style="thin">
        <color rgb="FF0070C0"/>
      </bottom>
      <diagonal/>
    </border>
    <border>
      <left style="thin">
        <color theme="8" tint="0.39994506668294322"/>
      </left>
      <right style="thin">
        <color rgb="FF5B9BD5"/>
      </right>
      <top/>
      <bottom style="thin">
        <color theme="8" tint="0.39994506668294322"/>
      </bottom>
      <diagonal/>
    </border>
    <border>
      <left style="thin">
        <color rgb="FF5B9BD5"/>
      </left>
      <right style="thin">
        <color rgb="FF5B9BD5"/>
      </right>
      <top/>
      <bottom style="thin">
        <color theme="8" tint="0.39994506668294322"/>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4.9989318521683403E-2"/>
      </left>
      <right style="thin">
        <color theme="0" tint="-4.9989318521683403E-2"/>
      </right>
      <top style="thin">
        <color theme="0" tint="-4.9989318521683403E-2"/>
      </top>
      <bottom/>
      <diagonal/>
    </border>
  </borders>
  <cellStyleXfs count="47">
    <xf numFmtId="0" fontId="0" fillId="0" borderId="0"/>
    <xf numFmtId="0" fontId="2" fillId="0" borderId="0" applyNumberFormat="0" applyFill="0" applyBorder="0" applyAlignment="0" applyProtection="0"/>
    <xf numFmtId="0" fontId="18" fillId="0" borderId="0"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3" applyNumberFormat="0" applyAlignment="0" applyProtection="0"/>
    <xf numFmtId="0" fontId="9" fillId="6" borderId="4" applyNumberFormat="0" applyAlignment="0" applyProtection="0"/>
    <xf numFmtId="0" fontId="10" fillId="6" borderId="3" applyNumberFormat="0" applyAlignment="0" applyProtection="0"/>
    <xf numFmtId="0" fontId="11" fillId="0" borderId="5" applyNumberFormat="0" applyFill="0" applyAlignment="0" applyProtection="0"/>
    <xf numFmtId="0" fontId="12" fillId="7" borderId="6" applyNumberFormat="0" applyAlignment="0" applyProtection="0"/>
    <xf numFmtId="0" fontId="13" fillId="0" borderId="0" applyNumberFormat="0" applyFill="0" applyBorder="0" applyAlignment="0" applyProtection="0"/>
    <xf numFmtId="0" fontId="1" fillId="8" borderId="7" applyNumberFormat="0" applyFont="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9" fillId="0" borderId="0"/>
    <xf numFmtId="0" fontId="19" fillId="0" borderId="0"/>
    <xf numFmtId="0" fontId="20" fillId="0" borderId="0"/>
    <xf numFmtId="0" fontId="21" fillId="0" borderId="0"/>
    <xf numFmtId="0" fontId="39" fillId="0" borderId="0" applyNumberFormat="0" applyFill="0" applyBorder="0" applyAlignment="0" applyProtection="0"/>
  </cellStyleXfs>
  <cellXfs count="213">
    <xf numFmtId="0" fontId="17" fillId="0" borderId="0" xfId="0" applyFont="1"/>
    <xf numFmtId="0" fontId="22" fillId="35" borderId="9"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17" fillId="34" borderId="0" xfId="0" applyFont="1" applyFill="1" applyAlignment="1">
      <alignment horizontal="center" vertical="center" wrapText="1"/>
    </xf>
    <xf numFmtId="0" fontId="22" fillId="35" borderId="9" xfId="0" applyFont="1" applyFill="1" applyBorder="1" applyAlignment="1" applyProtection="1">
      <alignment horizontal="center" vertical="center" wrapText="1"/>
      <protection locked="0"/>
    </xf>
    <xf numFmtId="0" fontId="22" fillId="34" borderId="9"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34" borderId="9" xfId="0" applyFont="1" applyFill="1" applyBorder="1" applyAlignment="1">
      <alignment horizontal="center" vertical="center" wrapText="1"/>
    </xf>
    <xf numFmtId="0" fontId="17" fillId="0" borderId="9" xfId="0" applyFont="1" applyBorder="1" applyAlignment="1" applyProtection="1">
      <alignment horizontal="center" vertical="center" wrapText="1"/>
      <protection locked="0"/>
    </xf>
    <xf numFmtId="0" fontId="24" fillId="34" borderId="0" xfId="0" applyFont="1" applyFill="1" applyAlignment="1">
      <alignment horizontal="center" vertical="center" wrapText="1"/>
    </xf>
    <xf numFmtId="0" fontId="20" fillId="35" borderId="9" xfId="0"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28" fillId="0" borderId="0" xfId="0" applyFont="1" applyAlignment="1">
      <alignment horizontal="left"/>
    </xf>
    <xf numFmtId="0" fontId="29" fillId="0" borderId="0" xfId="0" applyFont="1" applyAlignment="1">
      <alignment vertical="center"/>
    </xf>
    <xf numFmtId="0" fontId="23" fillId="0" borderId="10" xfId="0" applyFont="1" applyBorder="1" applyAlignment="1">
      <alignment horizontal="center" vertical="center"/>
    </xf>
    <xf numFmtId="0" fontId="23" fillId="0" borderId="10" xfId="0" quotePrefix="1" applyFont="1" applyBorder="1" applyAlignment="1">
      <alignment horizontal="center" vertical="center"/>
    </xf>
    <xf numFmtId="0" fontId="26"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center" vertical="center"/>
    </xf>
    <xf numFmtId="0" fontId="30" fillId="38" borderId="10" xfId="0" applyFont="1" applyFill="1" applyBorder="1" applyAlignment="1">
      <alignment vertical="center"/>
    </xf>
    <xf numFmtId="0" fontId="30" fillId="38" borderId="10" xfId="0" applyFont="1" applyFill="1" applyBorder="1" applyAlignment="1">
      <alignment horizontal="center" vertical="center"/>
    </xf>
    <xf numFmtId="0" fontId="30" fillId="37" borderId="10" xfId="0" applyFont="1" applyFill="1" applyBorder="1" applyAlignment="1">
      <alignment horizontal="center" vertical="center"/>
    </xf>
    <xf numFmtId="0" fontId="30" fillId="0" borderId="0" xfId="0" applyFont="1" applyAlignment="1">
      <alignment horizontal="center" vertical="center"/>
    </xf>
    <xf numFmtId="0" fontId="31" fillId="36" borderId="10" xfId="42" applyFont="1" applyFill="1" applyBorder="1" applyAlignment="1">
      <alignment horizontal="center" vertical="center"/>
    </xf>
    <xf numFmtId="0" fontId="20" fillId="35" borderId="15" xfId="0" applyFont="1" applyFill="1" applyBorder="1" applyAlignment="1" applyProtection="1">
      <alignment horizontal="center" vertical="center" wrapText="1"/>
      <protection locked="0"/>
    </xf>
    <xf numFmtId="0" fontId="22" fillId="35" borderId="15" xfId="0" applyFont="1" applyFill="1" applyBorder="1" applyAlignment="1" applyProtection="1">
      <alignment horizontal="center" vertical="center" wrapText="1"/>
      <protection locked="0"/>
    </xf>
    <xf numFmtId="0" fontId="22" fillId="35" borderId="15" xfId="0" applyFont="1" applyFill="1" applyBorder="1" applyAlignment="1">
      <alignment horizontal="center" vertical="center" wrapText="1"/>
    </xf>
    <xf numFmtId="0" fontId="17" fillId="34" borderId="0" xfId="0" applyFont="1" applyFill="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0" fillId="35" borderId="15" xfId="0" applyFont="1" applyFill="1" applyBorder="1" applyAlignment="1">
      <alignment horizontal="left" vertical="center" wrapText="1"/>
    </xf>
    <xf numFmtId="0" fontId="20" fillId="35" borderId="15" xfId="0" applyFont="1" applyFill="1" applyBorder="1" applyAlignment="1">
      <alignment horizontal="center" vertical="center" wrapText="1"/>
    </xf>
    <xf numFmtId="0" fontId="17" fillId="34" borderId="0" xfId="0" applyFont="1" applyFill="1" applyAlignment="1">
      <alignment horizontal="left" vertical="center" wrapText="1"/>
    </xf>
    <xf numFmtId="0" fontId="22" fillId="34" borderId="9" xfId="0" applyFont="1" applyFill="1" applyBorder="1" applyAlignment="1">
      <alignment horizontal="left" vertical="center" wrapText="1"/>
    </xf>
    <xf numFmtId="0" fontId="22" fillId="35" borderId="9" xfId="0" applyFont="1" applyFill="1" applyBorder="1" applyAlignment="1">
      <alignment horizontal="left" vertical="center" wrapText="1"/>
    </xf>
    <xf numFmtId="0" fontId="17" fillId="34" borderId="9" xfId="0" applyFont="1" applyFill="1" applyBorder="1" applyAlignment="1">
      <alignment horizontal="left" vertical="center" wrapText="1"/>
    </xf>
    <xf numFmtId="0" fontId="20" fillId="34" borderId="9" xfId="0" applyFont="1" applyFill="1" applyBorder="1" applyAlignment="1">
      <alignment horizontal="center" vertical="center" wrapText="1"/>
    </xf>
    <xf numFmtId="0" fontId="20" fillId="35" borderId="9" xfId="0" applyFont="1" applyFill="1" applyBorder="1" applyAlignment="1">
      <alignment horizontal="center" vertical="center" wrapText="1"/>
    </xf>
    <xf numFmtId="164" fontId="17" fillId="34" borderId="0" xfId="0" applyNumberFormat="1" applyFont="1" applyFill="1" applyAlignment="1">
      <alignment horizontal="center" vertical="center" wrapText="1"/>
    </xf>
    <xf numFmtId="164" fontId="22" fillId="35" borderId="15" xfId="0" applyNumberFormat="1" applyFont="1" applyFill="1" applyBorder="1" applyAlignment="1">
      <alignment horizontal="center" vertical="center" wrapText="1"/>
    </xf>
    <xf numFmtId="164" fontId="22" fillId="34" borderId="9" xfId="0" applyNumberFormat="1" applyFont="1" applyFill="1" applyBorder="1" applyAlignment="1">
      <alignment horizontal="center" vertical="center" wrapText="1"/>
    </xf>
    <xf numFmtId="164" fontId="22" fillId="35" borderId="9" xfId="0" applyNumberFormat="1" applyFont="1" applyFill="1" applyBorder="1" applyAlignment="1">
      <alignment horizontal="center" vertical="center" wrapText="1"/>
    </xf>
    <xf numFmtId="164" fontId="17" fillId="34" borderId="9" xfId="0" applyNumberFormat="1" applyFont="1" applyFill="1" applyBorder="1" applyAlignment="1">
      <alignment horizontal="center" vertical="center" wrapText="1"/>
    </xf>
    <xf numFmtId="0" fontId="30" fillId="41" borderId="10" xfId="0" applyFont="1" applyFill="1" applyBorder="1" applyAlignment="1">
      <alignment horizontal="center" vertical="center"/>
    </xf>
    <xf numFmtId="0" fontId="30" fillId="40" borderId="11" xfId="0" applyFont="1" applyFill="1" applyBorder="1" applyAlignment="1">
      <alignment horizontal="center" vertical="center"/>
    </xf>
    <xf numFmtId="0" fontId="30" fillId="40" borderId="12" xfId="0" applyFont="1" applyFill="1" applyBorder="1" applyAlignment="1">
      <alignment horizontal="center" vertical="center"/>
    </xf>
    <xf numFmtId="0" fontId="20" fillId="0" borderId="15" xfId="0" applyFont="1" applyBorder="1" applyAlignment="1">
      <alignment horizontal="center" vertical="center" wrapText="1"/>
    </xf>
    <xf numFmtId="164" fontId="20" fillId="34" borderId="9" xfId="0" applyNumberFormat="1" applyFont="1" applyFill="1" applyBorder="1" applyAlignment="1">
      <alignment horizontal="center" vertical="center" wrapText="1"/>
    </xf>
    <xf numFmtId="0" fontId="34" fillId="34" borderId="0" xfId="0" applyFont="1" applyFill="1" applyAlignment="1">
      <alignment horizontal="left" vertical="center"/>
    </xf>
    <xf numFmtId="0" fontId="17" fillId="43" borderId="0" xfId="0" applyFont="1" applyFill="1" applyAlignment="1">
      <alignment horizontal="center" vertical="center"/>
    </xf>
    <xf numFmtId="0" fontId="17" fillId="44" borderId="0" xfId="0" applyFont="1" applyFill="1" applyAlignment="1">
      <alignment horizontal="center" vertical="center"/>
    </xf>
    <xf numFmtId="0" fontId="17" fillId="45" borderId="0" xfId="0" applyFont="1" applyFill="1" applyAlignment="1">
      <alignment horizontal="center" vertical="center"/>
    </xf>
    <xf numFmtId="0" fontId="34" fillId="0" borderId="0" xfId="0" applyFont="1" applyAlignment="1" applyProtection="1">
      <alignment horizontal="left" vertical="center"/>
      <protection locked="0"/>
    </xf>
    <xf numFmtId="0" fontId="17" fillId="0" borderId="0" xfId="0" applyFont="1" applyAlignment="1">
      <alignment horizontal="left" vertical="center"/>
    </xf>
    <xf numFmtId="0" fontId="26" fillId="0" borderId="0" xfId="0" applyFont="1" applyAlignment="1">
      <alignment horizontal="left" vertical="center"/>
    </xf>
    <xf numFmtId="0" fontId="17" fillId="45" borderId="10" xfId="0" applyFont="1" applyFill="1" applyBorder="1" applyAlignment="1">
      <alignment horizontal="center" vertical="center"/>
    </xf>
    <xf numFmtId="0" fontId="17" fillId="44" borderId="10" xfId="0" applyFont="1" applyFill="1" applyBorder="1" applyAlignment="1">
      <alignment horizontal="center" vertical="center"/>
    </xf>
    <xf numFmtId="0" fontId="17" fillId="43" borderId="10" xfId="0" applyFont="1" applyFill="1" applyBorder="1" applyAlignment="1">
      <alignment horizontal="center" vertical="center"/>
    </xf>
    <xf numFmtId="0" fontId="17" fillId="0" borderId="0" xfId="0" applyFont="1" applyAlignment="1">
      <alignment horizontal="center"/>
    </xf>
    <xf numFmtId="0" fontId="17" fillId="0" borderId="16" xfId="0" applyFont="1" applyBorder="1" applyAlignment="1">
      <alignment horizontal="center" vertical="center"/>
    </xf>
    <xf numFmtId="0" fontId="28" fillId="0" borderId="0" xfId="0" applyFont="1" applyAlignment="1">
      <alignment horizontal="center" vertical="center"/>
    </xf>
    <xf numFmtId="0" fontId="30" fillId="37" borderId="10" xfId="0" applyFont="1" applyFill="1" applyBorder="1" applyAlignment="1">
      <alignment vertical="center"/>
    </xf>
    <xf numFmtId="0" fontId="25" fillId="42" borderId="17" xfId="2" applyFont="1" applyFill="1" applyBorder="1" applyAlignment="1">
      <alignment horizontal="center" vertical="center" wrapText="1"/>
    </xf>
    <xf numFmtId="0" fontId="25" fillId="42" borderId="18" xfId="2" applyFont="1" applyFill="1" applyBorder="1" applyAlignment="1">
      <alignment horizontal="center" vertical="center" wrapText="1"/>
    </xf>
    <xf numFmtId="0" fontId="17" fillId="42" borderId="11" xfId="0" applyFont="1" applyFill="1" applyBorder="1" applyAlignment="1">
      <alignment horizontal="left" vertical="center" wrapText="1"/>
    </xf>
    <xf numFmtId="0" fontId="17" fillId="42" borderId="12" xfId="0" applyFont="1" applyFill="1" applyBorder="1" applyAlignment="1">
      <alignment horizontal="center" vertical="center" wrapText="1"/>
    </xf>
    <xf numFmtId="0" fontId="34" fillId="42" borderId="13" xfId="0" applyFont="1" applyFill="1" applyBorder="1" applyAlignment="1">
      <alignment horizontal="left" vertical="center"/>
    </xf>
    <xf numFmtId="0" fontId="26" fillId="42" borderId="12" xfId="0" applyFont="1" applyFill="1" applyBorder="1" applyAlignment="1">
      <alignment horizontal="center" vertical="center" wrapText="1"/>
    </xf>
    <xf numFmtId="0" fontId="17" fillId="0" borderId="0" xfId="0" applyFont="1" applyAlignment="1">
      <alignment horizontal="center" vertical="center" wrapText="1"/>
    </xf>
    <xf numFmtId="164" fontId="25" fillId="42" borderId="18" xfId="2" applyNumberFormat="1" applyFont="1" applyFill="1" applyBorder="1" applyAlignment="1">
      <alignment horizontal="center" vertical="center" wrapText="1"/>
    </xf>
    <xf numFmtId="0" fontId="26" fillId="46" borderId="11" xfId="0" applyFont="1" applyFill="1" applyBorder="1" applyAlignment="1">
      <alignment horizontal="center" vertical="center" wrapText="1"/>
    </xf>
    <xf numFmtId="0" fontId="17" fillId="46" borderId="12" xfId="0" applyFont="1" applyFill="1" applyBorder="1" applyAlignment="1">
      <alignment horizontal="center" vertical="center" wrapText="1"/>
    </xf>
    <xf numFmtId="0" fontId="26" fillId="46" borderId="12" xfId="0" applyFont="1" applyFill="1" applyBorder="1" applyAlignment="1">
      <alignment horizontal="center" vertical="center"/>
    </xf>
    <xf numFmtId="0" fontId="34" fillId="46" borderId="12" xfId="0" applyFont="1" applyFill="1" applyBorder="1" applyAlignment="1">
      <alignment horizontal="left" vertical="center"/>
    </xf>
    <xf numFmtId="0" fontId="17" fillId="46" borderId="13" xfId="0" applyFont="1" applyFill="1" applyBorder="1" applyAlignment="1">
      <alignment horizontal="center" vertical="center" wrapText="1"/>
    </xf>
    <xf numFmtId="164" fontId="17" fillId="46" borderId="13" xfId="0" applyNumberFormat="1" applyFont="1" applyFill="1" applyBorder="1" applyAlignment="1">
      <alignment horizontal="center" vertical="center" wrapText="1"/>
    </xf>
    <xf numFmtId="0" fontId="37" fillId="0" borderId="9" xfId="0" applyFont="1" applyBorder="1" applyAlignment="1" applyProtection="1">
      <alignment horizontal="center" vertical="center" wrapText="1"/>
      <protection locked="0"/>
    </xf>
    <xf numFmtId="0" fontId="37" fillId="33" borderId="9" xfId="0" applyFont="1" applyFill="1" applyBorder="1" applyAlignment="1" applyProtection="1">
      <alignment horizontal="center" vertical="center" wrapText="1"/>
      <protection locked="0"/>
    </xf>
    <xf numFmtId="0" fontId="37" fillId="33" borderId="9" xfId="0" applyFont="1" applyFill="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7" fillId="33" borderId="9" xfId="0" applyFont="1" applyFill="1" applyBorder="1" applyAlignment="1">
      <alignment horizontal="center" vertical="center" wrapText="1"/>
    </xf>
    <xf numFmtId="0" fontId="37" fillId="0" borderId="9" xfId="0" applyFont="1" applyBorder="1" applyAlignment="1">
      <alignment horizontal="center" vertical="center" wrapText="1"/>
    </xf>
    <xf numFmtId="0" fontId="17" fillId="42" borderId="13" xfId="0" applyFont="1" applyFill="1" applyBorder="1" applyAlignment="1">
      <alignment horizontal="center" vertical="center" wrapText="1"/>
    </xf>
    <xf numFmtId="0" fontId="17" fillId="47" borderId="14" xfId="0" applyFont="1" applyFill="1" applyBorder="1" applyAlignment="1">
      <alignment horizontal="center" vertical="center"/>
    </xf>
    <xf numFmtId="0" fontId="17" fillId="47" borderId="11" xfId="0" applyFont="1" applyFill="1" applyBorder="1" applyAlignment="1">
      <alignment horizontal="center" vertical="center"/>
    </xf>
    <xf numFmtId="0" fontId="39" fillId="0" borderId="0" xfId="46" applyAlignment="1">
      <alignment horizontal="center" vertical="center"/>
    </xf>
    <xf numFmtId="0" fontId="24" fillId="48" borderId="0" xfId="0" applyFont="1" applyFill="1" applyAlignment="1">
      <alignment horizontal="center" vertical="center"/>
    </xf>
    <xf numFmtId="0" fontId="40" fillId="48" borderId="0" xfId="0" applyFont="1" applyFill="1" applyAlignment="1">
      <alignment horizontal="center" vertical="center"/>
    </xf>
    <xf numFmtId="0" fontId="17" fillId="47" borderId="0" xfId="0" applyFont="1" applyFill="1" applyAlignment="1">
      <alignment horizontal="center" vertical="center"/>
    </xf>
    <xf numFmtId="0" fontId="34" fillId="34" borderId="0" xfId="0" applyFont="1" applyFill="1" applyAlignment="1" applyProtection="1">
      <alignment horizontal="left" vertical="center"/>
      <protection locked="0"/>
    </xf>
    <xf numFmtId="0" fontId="17" fillId="34" borderId="0" xfId="0" applyFont="1" applyFill="1" applyAlignment="1" applyProtection="1">
      <alignment horizontal="left" vertical="center" wrapText="1"/>
      <protection locked="0"/>
    </xf>
    <xf numFmtId="0" fontId="17" fillId="34" borderId="0" xfId="0" applyFont="1" applyFill="1"/>
    <xf numFmtId="0" fontId="41" fillId="0" borderId="0" xfId="0" applyFont="1" applyAlignment="1">
      <alignment horizontal="center" vertical="center"/>
    </xf>
    <xf numFmtId="0" fontId="26" fillId="0" borderId="0" xfId="0" applyFont="1"/>
    <xf numFmtId="15" fontId="17" fillId="0" borderId="0" xfId="0" applyNumberFormat="1" applyFont="1" applyAlignment="1">
      <alignment horizontal="center"/>
    </xf>
    <xf numFmtId="0" fontId="20" fillId="35" borderId="9" xfId="0" applyFont="1" applyFill="1" applyBorder="1" applyAlignment="1">
      <alignment horizontal="left" vertical="center" wrapText="1"/>
    </xf>
    <xf numFmtId="0" fontId="17" fillId="44" borderId="11" xfId="0" applyFont="1" applyFill="1" applyBorder="1" applyAlignment="1" applyProtection="1">
      <alignment horizontal="center" vertical="center" wrapText="1"/>
      <protection locked="0"/>
    </xf>
    <xf numFmtId="0" fontId="17" fillId="34" borderId="0" xfId="0" applyFont="1" applyFill="1" applyAlignment="1">
      <alignment horizontal="center"/>
    </xf>
    <xf numFmtId="165" fontId="17" fillId="0" borderId="0" xfId="0" applyNumberFormat="1" applyFont="1" applyAlignment="1" applyProtection="1">
      <alignment horizontal="center" vertical="center" wrapText="1"/>
      <protection locked="0"/>
    </xf>
    <xf numFmtId="165" fontId="37" fillId="33" borderId="9" xfId="0" applyNumberFormat="1" applyFont="1" applyFill="1" applyBorder="1" applyAlignment="1" applyProtection="1">
      <alignment horizontal="center" vertical="center" wrapText="1"/>
      <protection locked="0"/>
    </xf>
    <xf numFmtId="165" fontId="37" fillId="0" borderId="9" xfId="0" applyNumberFormat="1" applyFont="1" applyBorder="1" applyAlignment="1" applyProtection="1">
      <alignment horizontal="center" vertical="center" wrapText="1"/>
      <protection locked="0"/>
    </xf>
    <xf numFmtId="165" fontId="17" fillId="0" borderId="9" xfId="0" applyNumberFormat="1" applyFont="1" applyBorder="1" applyAlignment="1" applyProtection="1">
      <alignment horizontal="center" vertical="center" wrapText="1"/>
      <protection locked="0"/>
    </xf>
    <xf numFmtId="165" fontId="17" fillId="0" borderId="0" xfId="0" applyNumberFormat="1" applyFont="1"/>
    <xf numFmtId="165" fontId="17" fillId="34" borderId="0" xfId="0" applyNumberFormat="1" applyFont="1" applyFill="1" applyAlignment="1" applyProtection="1">
      <alignment horizontal="center" vertical="center" wrapText="1"/>
      <protection locked="0"/>
    </xf>
    <xf numFmtId="165" fontId="22" fillId="35" borderId="9" xfId="0" applyNumberFormat="1" applyFont="1" applyFill="1" applyBorder="1" applyAlignment="1">
      <alignment horizontal="center" vertical="center" wrapText="1"/>
    </xf>
    <xf numFmtId="165" fontId="22" fillId="34" borderId="9" xfId="0" applyNumberFormat="1" applyFont="1" applyFill="1" applyBorder="1" applyAlignment="1">
      <alignment horizontal="center" vertical="center" wrapText="1"/>
    </xf>
    <xf numFmtId="165" fontId="17" fillId="34" borderId="9" xfId="0" applyNumberFormat="1" applyFont="1" applyFill="1" applyBorder="1" applyAlignment="1">
      <alignment horizontal="center" vertical="center" wrapText="1"/>
    </xf>
    <xf numFmtId="165" fontId="17" fillId="34" borderId="0" xfId="0" applyNumberFormat="1" applyFont="1" applyFill="1"/>
    <xf numFmtId="165" fontId="17" fillId="34" borderId="0" xfId="0" applyNumberFormat="1" applyFont="1" applyFill="1" applyAlignment="1">
      <alignment horizontal="center"/>
    </xf>
    <xf numFmtId="0" fontId="20" fillId="35" borderId="9" xfId="0" applyFont="1" applyFill="1" applyBorder="1" applyAlignment="1" applyProtection="1">
      <alignment horizontal="left" vertical="center" wrapText="1"/>
      <protection locked="0"/>
    </xf>
    <xf numFmtId="0" fontId="26" fillId="43" borderId="0" xfId="0" applyFont="1" applyFill="1" applyAlignment="1">
      <alignment horizontal="center" vertical="center"/>
    </xf>
    <xf numFmtId="0" fontId="26" fillId="49" borderId="0" xfId="0" applyFont="1" applyFill="1" applyAlignment="1">
      <alignment horizontal="center" vertical="center"/>
    </xf>
    <xf numFmtId="0" fontId="26" fillId="50" borderId="0" xfId="0" applyFont="1" applyFill="1" applyAlignment="1">
      <alignment horizontal="center" vertical="center"/>
    </xf>
    <xf numFmtId="0" fontId="17" fillId="34" borderId="0" xfId="0" applyFont="1" applyFill="1" applyAlignment="1">
      <alignment wrapText="1"/>
    </xf>
    <xf numFmtId="0" fontId="26" fillId="34" borderId="0" xfId="0" applyFont="1" applyFill="1" applyAlignment="1">
      <alignment horizontal="center"/>
    </xf>
    <xf numFmtId="0" fontId="17" fillId="34" borderId="0" xfId="0" applyFont="1" applyFill="1" applyAlignment="1">
      <alignment vertical="center"/>
    </xf>
    <xf numFmtId="0" fontId="17" fillId="0" borderId="0" xfId="0" applyFont="1" applyAlignment="1">
      <alignment vertical="center"/>
    </xf>
    <xf numFmtId="0" fontId="17" fillId="0" borderId="0" xfId="0" applyFont="1" applyAlignment="1">
      <alignment horizontal="left" vertical="center" indent="3"/>
    </xf>
    <xf numFmtId="0" fontId="17" fillId="51" borderId="0" xfId="0" applyFont="1" applyFill="1" applyAlignment="1">
      <alignment horizontal="center" vertical="center"/>
    </xf>
    <xf numFmtId="0" fontId="26" fillId="51" borderId="0" xfId="0" applyFont="1" applyFill="1" applyAlignment="1">
      <alignment horizontal="center" vertical="center"/>
    </xf>
    <xf numFmtId="0" fontId="26" fillId="47" borderId="10" xfId="0" applyFont="1" applyFill="1" applyBorder="1" applyAlignment="1">
      <alignment horizontal="center" vertical="center"/>
    </xf>
    <xf numFmtId="0" fontId="17" fillId="51" borderId="0" xfId="0" applyFont="1" applyFill="1"/>
    <xf numFmtId="0" fontId="17" fillId="51" borderId="0" xfId="0" applyFont="1" applyFill="1" applyAlignment="1">
      <alignment vertical="center"/>
    </xf>
    <xf numFmtId="0" fontId="17" fillId="34" borderId="0" xfId="0" applyFont="1" applyFill="1" applyAlignment="1">
      <alignment horizontal="right" vertical="center"/>
    </xf>
    <xf numFmtId="0" fontId="17" fillId="34" borderId="11" xfId="0" applyFont="1" applyFill="1" applyBorder="1" applyAlignment="1">
      <alignment horizontal="center" vertical="center"/>
    </xf>
    <xf numFmtId="0" fontId="17" fillId="34" borderId="13" xfId="0" applyFont="1" applyFill="1" applyBorder="1" applyAlignment="1">
      <alignment horizontal="center" vertical="center"/>
    </xf>
    <xf numFmtId="0" fontId="17" fillId="34" borderId="12" xfId="0" applyFont="1" applyFill="1" applyBorder="1" applyAlignment="1">
      <alignment horizontal="center" vertical="center" wrapText="1"/>
    </xf>
    <xf numFmtId="0" fontId="17" fillId="34" borderId="0" xfId="0" applyFont="1" applyFill="1" applyAlignment="1">
      <alignment horizontal="right" vertical="center" wrapText="1" indent="1"/>
    </xf>
    <xf numFmtId="0" fontId="22" fillId="47" borderId="15" xfId="0" applyFont="1" applyFill="1" applyBorder="1" applyAlignment="1">
      <alignment horizontal="center" vertical="center" wrapText="1"/>
    </xf>
    <xf numFmtId="0" fontId="0" fillId="0" borderId="23" xfId="0" applyBorder="1" applyAlignment="1">
      <alignment horizontal="center" vertical="center"/>
    </xf>
    <xf numFmtId="0" fontId="0" fillId="0" borderId="23" xfId="0" applyBorder="1" applyAlignment="1">
      <alignment vertical="center" wrapText="1"/>
    </xf>
    <xf numFmtId="166" fontId="0" fillId="0" borderId="23" xfId="0" applyNumberFormat="1" applyBorder="1" applyAlignment="1">
      <alignment horizontal="center" vertical="center"/>
    </xf>
    <xf numFmtId="164" fontId="0" fillId="0" borderId="23" xfId="0" applyNumberFormat="1" applyBorder="1" applyAlignment="1">
      <alignment vertical="center" wrapText="1"/>
    </xf>
    <xf numFmtId="0" fontId="0" fillId="0" borderId="24" xfId="0" applyBorder="1" applyAlignment="1">
      <alignment horizontal="center" vertical="center"/>
    </xf>
    <xf numFmtId="0" fontId="17" fillId="0" borderId="24" xfId="0" applyFont="1" applyBorder="1" applyAlignment="1">
      <alignment horizontal="center" vertical="center"/>
    </xf>
    <xf numFmtId="166" fontId="0" fillId="0" borderId="24" xfId="0" applyNumberFormat="1" applyBorder="1" applyAlignment="1">
      <alignment horizontal="center" vertical="center"/>
    </xf>
    <xf numFmtId="164" fontId="0" fillId="0" borderId="24" xfId="0" applyNumberFormat="1" applyBorder="1" applyAlignment="1">
      <alignment vertical="center" wrapText="1"/>
    </xf>
    <xf numFmtId="164" fontId="0" fillId="0" borderId="23" xfId="0" applyNumberFormat="1" applyBorder="1" applyAlignment="1">
      <alignment horizontal="center" vertical="center" wrapText="1"/>
    </xf>
    <xf numFmtId="164" fontId="0" fillId="0" borderId="24" xfId="0" applyNumberFormat="1" applyBorder="1" applyAlignment="1">
      <alignment horizontal="center" vertical="center" wrapText="1"/>
    </xf>
    <xf numFmtId="164" fontId="17" fillId="34" borderId="0" xfId="0" applyNumberFormat="1" applyFont="1" applyFill="1" applyAlignment="1" applyProtection="1">
      <alignment horizontal="center" vertical="center" wrapText="1"/>
      <protection locked="0"/>
    </xf>
    <xf numFmtId="164" fontId="17" fillId="0" borderId="0" xfId="0" applyNumberFormat="1" applyFont="1" applyAlignment="1">
      <alignment horizontal="center"/>
    </xf>
    <xf numFmtId="0" fontId="42" fillId="45" borderId="19" xfId="0" applyFont="1" applyFill="1" applyBorder="1" applyAlignment="1">
      <alignment horizontal="center" vertical="center" wrapText="1"/>
    </xf>
    <xf numFmtId="0" fontId="42" fillId="45" borderId="20" xfId="0" applyFont="1" applyFill="1" applyBorder="1" applyAlignment="1">
      <alignment horizontal="center" vertical="center" wrapText="1"/>
    </xf>
    <xf numFmtId="0" fontId="42" fillId="45" borderId="21" xfId="0" applyFont="1" applyFill="1" applyBorder="1" applyAlignment="1">
      <alignment horizontal="center" vertical="center" wrapText="1"/>
    </xf>
    <xf numFmtId="164" fontId="42" fillId="45" borderId="22" xfId="0" applyNumberFormat="1" applyFont="1" applyFill="1" applyBorder="1" applyAlignment="1">
      <alignment horizontal="center" vertical="center" wrapText="1"/>
    </xf>
    <xf numFmtId="0" fontId="17" fillId="44" borderId="12" xfId="0" applyFont="1" applyFill="1" applyBorder="1" applyAlignment="1" applyProtection="1">
      <alignment horizontal="center" vertical="center" wrapText="1"/>
      <protection locked="0"/>
    </xf>
    <xf numFmtId="0" fontId="36" fillId="44" borderId="12" xfId="0" applyFont="1" applyFill="1" applyBorder="1" applyAlignment="1" applyProtection="1">
      <alignment horizontal="center" vertical="center"/>
      <protection locked="0"/>
    </xf>
    <xf numFmtId="0" fontId="17" fillId="44" borderId="12" xfId="0" applyFont="1" applyFill="1" applyBorder="1" applyAlignment="1" applyProtection="1">
      <alignment horizontal="left" vertical="center" wrapText="1"/>
      <protection locked="0"/>
    </xf>
    <xf numFmtId="0" fontId="36" fillId="44" borderId="15" xfId="2" applyFont="1" applyFill="1" applyBorder="1" applyAlignment="1" applyProtection="1">
      <alignment horizontal="center" vertical="center" wrapText="1"/>
      <protection locked="0"/>
    </xf>
    <xf numFmtId="165" fontId="36" fillId="44" borderId="15" xfId="2" applyNumberFormat="1" applyFont="1" applyFill="1" applyBorder="1" applyAlignment="1" applyProtection="1">
      <alignment horizontal="center" vertical="center" wrapText="1"/>
      <protection locked="0"/>
    </xf>
    <xf numFmtId="0" fontId="17" fillId="44" borderId="13" xfId="0" applyFont="1" applyFill="1" applyBorder="1" applyAlignment="1" applyProtection="1">
      <alignment horizontal="left" vertical="center" wrapText="1"/>
      <protection locked="0"/>
    </xf>
    <xf numFmtId="0" fontId="17" fillId="52" borderId="11" xfId="0" applyFont="1" applyFill="1" applyBorder="1" applyAlignment="1" applyProtection="1">
      <alignment horizontal="left" vertical="center" wrapText="1"/>
      <protection locked="0"/>
    </xf>
    <xf numFmtId="0" fontId="26" fillId="52" borderId="12" xfId="0" applyFont="1" applyFill="1" applyBorder="1" applyAlignment="1" applyProtection="1">
      <alignment horizontal="center" vertical="center" wrapText="1"/>
      <protection locked="0"/>
    </xf>
    <xf numFmtId="0" fontId="17" fillId="52" borderId="12" xfId="0" applyFont="1" applyFill="1" applyBorder="1" applyAlignment="1" applyProtection="1">
      <alignment horizontal="center" vertical="center" wrapText="1"/>
      <protection locked="0"/>
    </xf>
    <xf numFmtId="165" fontId="17" fillId="52" borderId="12" xfId="0" applyNumberFormat="1" applyFont="1" applyFill="1" applyBorder="1" applyAlignment="1" applyProtection="1">
      <alignment horizontal="center" vertical="center" wrapText="1"/>
      <protection locked="0"/>
    </xf>
    <xf numFmtId="165" fontId="17" fillId="52" borderId="13" xfId="0" applyNumberFormat="1" applyFont="1" applyFill="1" applyBorder="1" applyAlignment="1" applyProtection="1">
      <alignment horizontal="center" vertical="center" wrapText="1"/>
      <protection locked="0"/>
    </xf>
    <xf numFmtId="0" fontId="17" fillId="53" borderId="11" xfId="0" applyFont="1" applyFill="1" applyBorder="1" applyAlignment="1" applyProtection="1">
      <alignment horizontal="center" vertical="center" wrapText="1"/>
      <protection locked="0"/>
    </xf>
    <xf numFmtId="0" fontId="17" fillId="53" borderId="12" xfId="0" applyFont="1" applyFill="1" applyBorder="1" applyAlignment="1" applyProtection="1">
      <alignment horizontal="center" vertical="center" wrapText="1"/>
      <protection locked="0"/>
    </xf>
    <xf numFmtId="0" fontId="26" fillId="53" borderId="12" xfId="0" applyFont="1" applyFill="1" applyBorder="1" applyAlignment="1" applyProtection="1">
      <alignment horizontal="center" vertical="center" wrapText="1"/>
      <protection locked="0"/>
    </xf>
    <xf numFmtId="0" fontId="36" fillId="53" borderId="12" xfId="0" applyFont="1" applyFill="1" applyBorder="1" applyAlignment="1" applyProtection="1">
      <alignment horizontal="center" vertical="center"/>
      <protection locked="0"/>
    </xf>
    <xf numFmtId="0" fontId="17" fillId="53" borderId="12" xfId="0" applyFont="1" applyFill="1" applyBorder="1" applyAlignment="1" applyProtection="1">
      <alignment horizontal="left" vertical="center" wrapText="1"/>
      <protection locked="0"/>
    </xf>
    <xf numFmtId="165" fontId="17" fillId="53" borderId="13" xfId="0" applyNumberFormat="1" applyFont="1" applyFill="1" applyBorder="1" applyAlignment="1" applyProtection="1">
      <alignment horizontal="center" vertical="center" wrapText="1"/>
      <protection locked="0"/>
    </xf>
    <xf numFmtId="0" fontId="36" fillId="53" borderId="15" xfId="2" applyFont="1" applyFill="1" applyBorder="1" applyAlignment="1" applyProtection="1">
      <alignment horizontal="center" vertical="center" wrapText="1"/>
      <protection locked="0"/>
    </xf>
    <xf numFmtId="165" fontId="36" fillId="53" borderId="15" xfId="2" applyNumberFormat="1" applyFont="1" applyFill="1" applyBorder="1" applyAlignment="1" applyProtection="1">
      <alignment horizontal="center" vertical="center" wrapText="1"/>
      <protection locked="0"/>
    </xf>
    <xf numFmtId="0" fontId="17" fillId="37" borderId="11" xfId="0" applyFont="1" applyFill="1" applyBorder="1" applyAlignment="1" applyProtection="1">
      <alignment horizontal="center" vertical="center" wrapText="1"/>
      <protection locked="0"/>
    </xf>
    <xf numFmtId="165" fontId="26" fillId="37" borderId="12" xfId="0" applyNumberFormat="1" applyFont="1" applyFill="1" applyBorder="1" applyAlignment="1" applyProtection="1">
      <alignment horizontal="center" vertical="center" wrapText="1"/>
      <protection locked="0"/>
    </xf>
    <xf numFmtId="0" fontId="26" fillId="37" borderId="13" xfId="0" applyFont="1" applyFill="1" applyBorder="1" applyAlignment="1" applyProtection="1">
      <alignment horizontal="center" vertical="center" wrapText="1"/>
      <protection locked="0"/>
    </xf>
    <xf numFmtId="0" fontId="17" fillId="0" borderId="13" xfId="0" applyFont="1" applyBorder="1" applyAlignment="1">
      <alignment horizontal="center" vertical="center"/>
    </xf>
    <xf numFmtId="0" fontId="30" fillId="0" borderId="10" xfId="0" applyFont="1" applyBorder="1" applyAlignment="1">
      <alignment horizontal="center" vertical="center"/>
    </xf>
    <xf numFmtId="0" fontId="30" fillId="54" borderId="10" xfId="0" applyFont="1" applyFill="1" applyBorder="1" applyAlignment="1">
      <alignment horizontal="center" vertical="center"/>
    </xf>
    <xf numFmtId="0" fontId="30" fillId="53" borderId="10" xfId="0" applyFont="1" applyFill="1" applyBorder="1" applyAlignment="1">
      <alignment horizontal="center" vertical="center"/>
    </xf>
    <xf numFmtId="0" fontId="26" fillId="45" borderId="13" xfId="0" applyFont="1" applyFill="1" applyBorder="1" applyAlignment="1">
      <alignment horizontal="center" vertical="center"/>
    </xf>
    <xf numFmtId="0" fontId="30" fillId="45" borderId="10" xfId="0" applyFont="1" applyFill="1" applyBorder="1" applyAlignment="1">
      <alignment horizontal="center" vertical="center"/>
    </xf>
    <xf numFmtId="0" fontId="17" fillId="55" borderId="25" xfId="0" applyFont="1" applyFill="1" applyBorder="1" applyAlignment="1">
      <alignment horizontal="center" vertical="center" wrapText="1"/>
    </xf>
    <xf numFmtId="0" fontId="17" fillId="55" borderId="26" xfId="0" applyFont="1" applyFill="1" applyBorder="1" applyAlignment="1">
      <alignment horizontal="center" vertical="center" wrapText="1"/>
    </xf>
    <xf numFmtId="0" fontId="17" fillId="55" borderId="26" xfId="0" quotePrefix="1" applyFont="1" applyFill="1" applyBorder="1" applyAlignment="1">
      <alignment horizontal="center" vertical="center" wrapText="1"/>
    </xf>
    <xf numFmtId="0" fontId="17" fillId="34" borderId="28" xfId="0" applyFont="1" applyFill="1" applyBorder="1" applyAlignment="1">
      <alignment horizontal="center" vertical="center" wrapText="1"/>
    </xf>
    <xf numFmtId="0" fontId="17" fillId="34" borderId="29" xfId="0" applyFont="1" applyFill="1" applyBorder="1" applyAlignment="1">
      <alignment horizontal="center" vertical="center" wrapText="1"/>
    </xf>
    <xf numFmtId="0" fontId="17" fillId="34" borderId="31" xfId="0" applyFont="1" applyFill="1" applyBorder="1" applyAlignment="1">
      <alignment horizontal="center" vertical="center" wrapText="1"/>
    </xf>
    <xf numFmtId="0" fontId="17" fillId="34" borderId="32" xfId="0" applyFont="1" applyFill="1" applyBorder="1" applyAlignment="1">
      <alignment horizontal="center" vertical="center" wrapText="1"/>
    </xf>
    <xf numFmtId="0" fontId="26" fillId="37" borderId="34" xfId="0" applyFont="1" applyFill="1" applyBorder="1" applyAlignment="1">
      <alignment horizontal="center" vertical="center"/>
    </xf>
    <xf numFmtId="0" fontId="17" fillId="47" borderId="28" xfId="0" applyFont="1" applyFill="1" applyBorder="1" applyAlignment="1">
      <alignment horizontal="center" vertical="center" wrapText="1"/>
    </xf>
    <xf numFmtId="0" fontId="17" fillId="47" borderId="29" xfId="0" applyFont="1" applyFill="1" applyBorder="1" applyAlignment="1">
      <alignment horizontal="center" vertical="center" wrapText="1"/>
    </xf>
    <xf numFmtId="0" fontId="17" fillId="47" borderId="28" xfId="0" applyFont="1" applyFill="1" applyBorder="1"/>
    <xf numFmtId="0" fontId="17" fillId="47" borderId="29" xfId="0" applyFont="1" applyFill="1" applyBorder="1"/>
    <xf numFmtId="0" fontId="17" fillId="55" borderId="31" xfId="0" applyFont="1" applyFill="1" applyBorder="1"/>
    <xf numFmtId="0" fontId="17" fillId="55" borderId="32" xfId="0" applyFont="1" applyFill="1" applyBorder="1"/>
    <xf numFmtId="0" fontId="17" fillId="55" borderId="32" xfId="0" applyFont="1" applyFill="1" applyBorder="1" applyAlignment="1">
      <alignment horizontal="center" vertical="center" wrapText="1"/>
    </xf>
    <xf numFmtId="0" fontId="17" fillId="47" borderId="25" xfId="0" applyFont="1" applyFill="1" applyBorder="1" applyAlignment="1">
      <alignment horizontal="center" vertical="center" wrapText="1"/>
    </xf>
    <xf numFmtId="0" fontId="17" fillId="47" borderId="26" xfId="0" applyFont="1" applyFill="1" applyBorder="1" applyAlignment="1">
      <alignment horizontal="center" vertical="center" wrapText="1"/>
    </xf>
    <xf numFmtId="0" fontId="17" fillId="34" borderId="26" xfId="0" applyFont="1" applyFill="1" applyBorder="1" applyAlignment="1">
      <alignment horizontal="center" vertical="center" wrapText="1"/>
    </xf>
    <xf numFmtId="0" fontId="17" fillId="34" borderId="0" xfId="0" applyFont="1" applyFill="1" applyAlignment="1">
      <alignment vertical="center" wrapText="1"/>
    </xf>
    <xf numFmtId="0" fontId="17" fillId="0" borderId="0" xfId="0" applyFont="1"/>
    <xf numFmtId="0" fontId="17" fillId="34" borderId="0" xfId="0" applyFont="1" applyFill="1" applyAlignment="1">
      <alignment vertical="center"/>
    </xf>
    <xf numFmtId="0" fontId="17" fillId="34" borderId="27" xfId="0" applyFont="1" applyFill="1" applyBorder="1" applyAlignment="1">
      <alignment horizontal="center" vertical="center" wrapText="1"/>
    </xf>
    <xf numFmtId="0" fontId="17" fillId="34" borderId="30" xfId="0" applyFont="1" applyFill="1" applyBorder="1" applyAlignment="1">
      <alignment horizontal="center" vertical="center" wrapText="1"/>
    </xf>
    <xf numFmtId="0" fontId="17" fillId="34" borderId="33" xfId="0" applyFont="1" applyFill="1" applyBorder="1" applyAlignment="1">
      <alignment horizontal="center" vertical="center" wrapText="1"/>
    </xf>
    <xf numFmtId="0" fontId="17" fillId="0" borderId="27"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3" xfId="0" applyFont="1" applyBorder="1" applyAlignment="1">
      <alignment horizontal="center" vertical="center" wrapText="1"/>
    </xf>
    <xf numFmtId="0" fontId="30" fillId="37" borderId="10" xfId="0" applyFont="1" applyFill="1" applyBorder="1" applyAlignment="1">
      <alignment horizontal="center" vertical="center"/>
    </xf>
    <xf numFmtId="0" fontId="30" fillId="39" borderId="11" xfId="0" applyFont="1" applyFill="1" applyBorder="1" applyAlignment="1">
      <alignment horizontal="center" vertical="center"/>
    </xf>
    <xf numFmtId="0" fontId="30" fillId="39" borderId="12" xfId="0" applyFont="1" applyFill="1" applyBorder="1" applyAlignment="1">
      <alignment horizontal="center" vertical="center"/>
    </xf>
    <xf numFmtId="0" fontId="30" fillId="39" borderId="13" xfId="0" applyFont="1" applyFill="1" applyBorder="1" applyAlignment="1">
      <alignment horizontal="center" vertical="center"/>
    </xf>
    <xf numFmtId="0" fontId="30" fillId="38" borderId="11" xfId="0" applyFont="1" applyFill="1" applyBorder="1" applyAlignment="1">
      <alignment horizontal="center" vertical="center"/>
    </xf>
    <xf numFmtId="0" fontId="30" fillId="38" borderId="13" xfId="0" applyFont="1" applyFill="1" applyBorder="1" applyAlignment="1">
      <alignment horizontal="center" vertical="center"/>
    </xf>
    <xf numFmtId="0" fontId="30" fillId="53" borderId="11" xfId="0" applyFont="1" applyFill="1" applyBorder="1" applyAlignment="1">
      <alignment horizontal="center" vertical="center"/>
    </xf>
    <xf numFmtId="0" fontId="30" fillId="53" borderId="12" xfId="0" applyFont="1" applyFill="1" applyBorder="1" applyAlignment="1">
      <alignment horizontal="center" vertical="center"/>
    </xf>
    <xf numFmtId="0" fontId="17" fillId="53" borderId="13" xfId="0" applyFont="1" applyFill="1" applyBorder="1" applyAlignment="1">
      <alignment horizontal="center" vertical="center"/>
    </xf>
    <xf numFmtId="0" fontId="26" fillId="34" borderId="0" xfId="0" applyFont="1" applyFill="1" applyAlignment="1">
      <alignment vertical="center"/>
    </xf>
    <xf numFmtId="0" fontId="26" fillId="34" borderId="0" xfId="0" applyFont="1" applyFill="1"/>
    <xf numFmtId="0" fontId="23" fillId="0" borderId="0" xfId="0" applyFont="1" applyBorder="1" applyAlignment="1">
      <alignment horizontal="center" vertical="center"/>
    </xf>
    <xf numFmtId="15" fontId="17" fillId="0" borderId="0" xfId="0" applyNumberFormat="1" applyFont="1" applyFill="1" applyAlignment="1">
      <alignment horizontal="center"/>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6" builtinId="8"/>
    <cellStyle name="Input" xfId="9" builtinId="20" customBuiltin="1"/>
    <cellStyle name="Linked Cell" xfId="12" builtinId="24" customBuiltin="1"/>
    <cellStyle name="Neutral" xfId="8" builtinId="28" customBuiltin="1"/>
    <cellStyle name="Normal" xfId="0" builtinId="0"/>
    <cellStyle name="Normal 10 5" xfId="42" xr:uid="{00000000-0005-0000-0000-000025000000}"/>
    <cellStyle name="Normal 2" xfId="43" xr:uid="{00000000-0005-0000-0000-000026000000}"/>
    <cellStyle name="Normal 3" xfId="44" xr:uid="{00000000-0005-0000-0000-000027000000}"/>
    <cellStyle name="Normal 39" xfId="45"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5">
    <dxf>
      <fill>
        <patternFill>
          <bgColor rgb="FFFFCCCC"/>
        </patternFill>
      </fill>
    </dxf>
    <dxf>
      <fill>
        <patternFill>
          <bgColor theme="7" tint="0.59996337778862885"/>
        </patternFill>
      </fill>
    </dxf>
    <dxf>
      <fill>
        <patternFill>
          <bgColor theme="9" tint="0.39994506668294322"/>
        </patternFill>
      </fill>
    </dxf>
    <dxf>
      <fill>
        <patternFill>
          <bgColor rgb="FFFFCCCC"/>
        </patternFill>
      </fill>
    </dxf>
    <dxf>
      <fill>
        <patternFill>
          <bgColor theme="7" tint="0.59996337778862885"/>
        </patternFill>
      </fill>
    </dxf>
    <dxf>
      <fill>
        <patternFill>
          <bgColor theme="9" tint="0.39994506668294322"/>
        </patternFill>
      </fill>
    </dxf>
    <dxf>
      <fill>
        <patternFill>
          <bgColor rgb="FFFFCCCC"/>
        </patternFill>
      </fill>
    </dxf>
    <dxf>
      <fill>
        <patternFill>
          <bgColor theme="7" tint="0.59996337778862885"/>
        </patternFill>
      </fill>
    </dxf>
    <dxf>
      <fill>
        <patternFill>
          <bgColor theme="9" tint="0.39994506668294322"/>
        </patternFill>
      </fill>
    </dxf>
    <dxf>
      <font>
        <color rgb="FFF3FAFF"/>
      </font>
    </dxf>
    <dxf>
      <font>
        <b/>
        <i val="0"/>
      </font>
      <fill>
        <patternFill>
          <bgColor rgb="FFFFCCCC"/>
        </patternFill>
      </fill>
    </dxf>
    <dxf>
      <font>
        <color auto="1"/>
      </font>
      <fill>
        <patternFill>
          <bgColor theme="7" tint="0.59996337778862885"/>
        </patternFill>
      </fill>
    </dxf>
    <dxf>
      <font>
        <color auto="1"/>
      </font>
      <fill>
        <patternFill>
          <bgColor theme="9" tint="0.59996337778862885"/>
        </patternFill>
      </fill>
    </dxf>
    <dxf>
      <font>
        <color rgb="FFF3FAFF"/>
      </font>
    </dxf>
    <dxf>
      <font>
        <b/>
        <i val="0"/>
      </font>
      <fill>
        <patternFill>
          <bgColor rgb="FFFFCCCC"/>
        </patternFill>
      </fill>
    </dxf>
    <dxf>
      <font>
        <color auto="1"/>
      </font>
      <fill>
        <patternFill>
          <bgColor theme="7" tint="0.59996337778862885"/>
        </patternFill>
      </fill>
    </dxf>
    <dxf>
      <font>
        <color auto="1"/>
      </font>
      <fill>
        <patternFill>
          <bgColor theme="9" tint="0.59996337778862885"/>
        </patternFill>
      </fill>
    </dxf>
    <dxf>
      <font>
        <color rgb="FFF3FAFF"/>
      </font>
    </dxf>
    <dxf>
      <font>
        <b/>
        <i val="0"/>
      </font>
      <fill>
        <patternFill>
          <bgColor rgb="FFFFCCCC"/>
        </patternFill>
      </fill>
    </dxf>
    <dxf>
      <font>
        <color auto="1"/>
      </font>
      <fill>
        <patternFill>
          <bgColor theme="7" tint="0.59996337778862885"/>
        </patternFill>
      </fill>
    </dxf>
    <dxf>
      <font>
        <color auto="1"/>
      </font>
      <fill>
        <patternFill>
          <bgColor theme="9" tint="0.59996337778862885"/>
        </patternFill>
      </fill>
    </dxf>
    <dxf>
      <font>
        <color rgb="FFF3FAFF"/>
      </font>
    </dxf>
    <dxf>
      <font>
        <b/>
        <i val="0"/>
      </font>
      <fill>
        <patternFill>
          <bgColor rgb="FFFFCCCC"/>
        </patternFill>
      </fill>
    </dxf>
    <dxf>
      <font>
        <color auto="1"/>
      </font>
      <fill>
        <patternFill>
          <bgColor theme="7" tint="0.59996337778862885"/>
        </patternFill>
      </fill>
    </dxf>
    <dxf>
      <font>
        <color auto="1"/>
      </font>
      <fill>
        <patternFill>
          <bgColor theme="9" tint="0.59996337778862885"/>
        </patternFill>
      </fill>
    </dxf>
  </dxfs>
  <tableStyles count="0" defaultTableStyle="TableStyleMedium2" defaultPivotStyle="PivotStyleLight16"/>
  <colors>
    <mruColors>
      <color rgb="FFFFCCCC"/>
      <color rgb="FFFFFF99"/>
      <color rgb="FF284780"/>
      <color rgb="FFFFA7A7"/>
      <color rgb="FFC5FFC5"/>
      <color rgb="FFEFF8FF"/>
      <color rgb="FFF7FCFF"/>
      <color rgb="FFE7F5FF"/>
      <color rgb="FFF3FA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ruutu\Google%20Drive\Career\CAT\PM%20Maturity\MineStar%20Lifecycle\Project%20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Log cover"/>
      <sheetName val="Daily Diary"/>
      <sheetName val="Action Items"/>
      <sheetName val="Risk Register"/>
      <sheetName val="Issue Register"/>
      <sheetName val="Config Register"/>
      <sheetName val="Change Register"/>
      <sheetName val="Lessons Learned"/>
      <sheetName val="Send entries"/>
      <sheetName val="Lookups"/>
    </sheetNames>
    <sheetDataSet>
      <sheetData sheetId="0"/>
      <sheetData sheetId="1"/>
      <sheetData sheetId="2"/>
      <sheetData sheetId="3"/>
      <sheetData sheetId="4"/>
      <sheetData sheetId="5"/>
      <sheetData sheetId="6"/>
      <sheetData sheetId="7"/>
      <sheetData sheetId="8"/>
      <sheetData sheetId="9">
        <row r="4">
          <cell r="G4" t="str">
            <v>Project Management</v>
          </cell>
        </row>
        <row r="5">
          <cell r="G5" t="str">
            <v>Delivery</v>
          </cell>
        </row>
        <row r="6">
          <cell r="G6" t="str">
            <v>Requirements / scope</v>
          </cell>
        </row>
        <row r="7">
          <cell r="G7" t="str">
            <v>Transition</v>
          </cell>
        </row>
        <row r="8">
          <cell r="G8" t="str">
            <v>Business operations</v>
          </cell>
        </row>
        <row r="9">
          <cell r="G9"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policies.acu.edu.au/governance/risk_management/risk_management_procedur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9:F54"/>
  <sheetViews>
    <sheetView showGridLines="0" tabSelected="1" zoomScaleNormal="100" workbookViewId="0"/>
  </sheetViews>
  <sheetFormatPr defaultRowHeight="12.75" x14ac:dyDescent="0.2"/>
  <cols>
    <col min="4" max="4" width="30.5703125" customWidth="1"/>
  </cols>
  <sheetData>
    <row r="9" spans="2:6" ht="18.75" x14ac:dyDescent="0.3">
      <c r="C9" s="12"/>
      <c r="D9" s="60" t="s">
        <v>173</v>
      </c>
      <c r="E9" s="12"/>
      <c r="F9" s="12"/>
    </row>
    <row r="10" spans="2:6" ht="18.75" x14ac:dyDescent="0.3">
      <c r="B10" s="12"/>
      <c r="C10" s="12"/>
      <c r="D10" s="12"/>
      <c r="E10" s="12"/>
      <c r="F10" s="12"/>
    </row>
    <row r="12" spans="2:6" ht="20.100000000000001" customHeight="1" x14ac:dyDescent="0.2">
      <c r="B12" s="13" t="s">
        <v>174</v>
      </c>
      <c r="D12" s="59" t="s">
        <v>191</v>
      </c>
      <c r="E12" s="58"/>
      <c r="F12" s="58"/>
    </row>
    <row r="13" spans="2:6" ht="9.9499999999999993" customHeight="1" x14ac:dyDescent="0.2"/>
    <row r="14" spans="2:6" ht="20.100000000000001" customHeight="1" x14ac:dyDescent="0.2">
      <c r="B14" s="13" t="s">
        <v>175</v>
      </c>
      <c r="D14" s="59" t="s">
        <v>190</v>
      </c>
      <c r="E14" s="58"/>
      <c r="F14" s="58"/>
    </row>
    <row r="15" spans="2:6" ht="9.9499999999999993" customHeight="1" x14ac:dyDescent="0.2"/>
    <row r="16" spans="2:6" ht="20.100000000000001" customHeight="1" x14ac:dyDescent="0.2">
      <c r="B16" s="13" t="s">
        <v>176</v>
      </c>
      <c r="D16" s="59" t="s">
        <v>192</v>
      </c>
      <c r="E16" s="58"/>
      <c r="F16" s="58"/>
    </row>
    <row r="17" spans="2:6" ht="9.9499999999999993" customHeight="1" x14ac:dyDescent="0.2"/>
    <row r="18" spans="2:6" ht="20.100000000000001" customHeight="1" x14ac:dyDescent="0.2">
      <c r="B18" s="13" t="s">
        <v>415</v>
      </c>
      <c r="D18" s="59" t="s">
        <v>416</v>
      </c>
      <c r="E18" s="58"/>
      <c r="F18" s="58"/>
    </row>
    <row r="54" ht="10.5" customHeight="1" x14ac:dyDescent="0.2"/>
  </sheetData>
  <pageMargins left="0.7" right="0.7" top="0.75" bottom="0.75" header="0.3" footer="0.3"/>
  <pageSetup paperSize="9" orientation="portrait" r:id="rId1"/>
  <headerFooter>
    <oddHeader>&amp;R&amp;G</oddHeader>
    <oddFooter>&amp;L&amp;"-,Regular"Version 0.5</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39997558519241921"/>
  </sheetPr>
  <dimension ref="A1:P43"/>
  <sheetViews>
    <sheetView showGridLines="0" zoomScale="75" zoomScaleNormal="75" zoomScalePageLayoutView="75" workbookViewId="0">
      <pane xSplit="3" ySplit="3" topLeftCell="D4" activePane="bottomRight" state="frozen"/>
      <selection pane="topRight" activeCell="E1" sqref="E1"/>
      <selection pane="bottomLeft" activeCell="A3" sqref="A3"/>
      <selection pane="bottomRight" activeCell="B5" sqref="B5"/>
    </sheetView>
  </sheetViews>
  <sheetFormatPr defaultColWidth="8.85546875" defaultRowHeight="12.75" x14ac:dyDescent="0.2"/>
  <cols>
    <col min="1" max="1" width="10.7109375" style="3" customWidth="1"/>
    <col min="2" max="2" width="12.7109375" style="3" customWidth="1"/>
    <col min="3" max="3" width="50.7109375" style="3" customWidth="1"/>
    <col min="4" max="5" width="50.7109375" style="32" customWidth="1"/>
    <col min="6" max="8" width="13.7109375" style="3" customWidth="1"/>
    <col min="9" max="9" width="13.7109375" customWidth="1"/>
    <col min="10" max="10" width="12.7109375" style="38" customWidth="1"/>
    <col min="11" max="12" width="20.7109375" style="3" customWidth="1"/>
    <col min="13" max="13" width="12.7109375" style="3" customWidth="1"/>
    <col min="14" max="15" width="50.7109375" style="32" customWidth="1"/>
    <col min="16" max="16" width="12.7109375" style="38" customWidth="1"/>
    <col min="17" max="17" width="25.7109375" style="32" customWidth="1"/>
    <col min="18" max="16384" width="8.85546875" style="32"/>
  </cols>
  <sheetData>
    <row r="1" spans="1:16" ht="45" customHeight="1" x14ac:dyDescent="0.2">
      <c r="A1" s="32"/>
      <c r="C1" s="32"/>
      <c r="D1" s="48" t="str">
        <f>CONCATENATE("RISK REGISTER - Risks (threats) for ",'Cover Sheet'!D14," Project")</f>
        <v>RISK REGISTER - Risks (threats) for &lt;Project name&gt; Project</v>
      </c>
      <c r="I1" s="68"/>
      <c r="J1" s="48" t="str">
        <f>D1</f>
        <v>RISK REGISTER - Risks (threats) for &lt;Project name&gt; Project</v>
      </c>
      <c r="L1" s="32"/>
      <c r="M1" s="32"/>
    </row>
    <row r="2" spans="1:16" ht="20.100000000000001" customHeight="1" x14ac:dyDescent="0.2">
      <c r="A2" s="64"/>
      <c r="B2" s="65"/>
      <c r="C2" s="67" t="s">
        <v>241</v>
      </c>
      <c r="D2" s="66"/>
      <c r="E2" s="70"/>
      <c r="F2" s="71"/>
      <c r="G2" s="71"/>
      <c r="H2" s="72" t="s">
        <v>242</v>
      </c>
      <c r="I2" s="71"/>
      <c r="J2" s="73"/>
      <c r="K2" s="74"/>
      <c r="L2" s="64"/>
      <c r="M2" s="67" t="s">
        <v>237</v>
      </c>
      <c r="N2" s="82"/>
      <c r="O2" s="70" t="s">
        <v>238</v>
      </c>
      <c r="P2" s="75"/>
    </row>
    <row r="3" spans="1:16" s="9" customFormat="1" ht="39.950000000000003" customHeight="1" x14ac:dyDescent="0.2">
      <c r="A3" s="62" t="s">
        <v>260</v>
      </c>
      <c r="B3" s="63" t="s">
        <v>205</v>
      </c>
      <c r="C3" s="63" t="s">
        <v>3</v>
      </c>
      <c r="D3" s="63" t="s">
        <v>4</v>
      </c>
      <c r="E3" s="63" t="s">
        <v>194</v>
      </c>
      <c r="F3" s="63" t="s">
        <v>1</v>
      </c>
      <c r="G3" s="63" t="s">
        <v>10</v>
      </c>
      <c r="H3" s="63" t="s">
        <v>193</v>
      </c>
      <c r="I3" s="63" t="s">
        <v>195</v>
      </c>
      <c r="J3" s="69" t="s">
        <v>9</v>
      </c>
      <c r="K3" s="63" t="s">
        <v>198</v>
      </c>
      <c r="L3" s="63" t="s">
        <v>7</v>
      </c>
      <c r="M3" s="63" t="s">
        <v>196</v>
      </c>
      <c r="N3" s="63" t="s">
        <v>197</v>
      </c>
      <c r="O3" s="63" t="s">
        <v>258</v>
      </c>
      <c r="P3" s="69" t="s">
        <v>2</v>
      </c>
    </row>
    <row r="4" spans="1:16" ht="102" x14ac:dyDescent="0.2">
      <c r="A4" s="24" t="s">
        <v>63</v>
      </c>
      <c r="B4" s="31" t="s">
        <v>210</v>
      </c>
      <c r="C4" s="31" t="s">
        <v>249</v>
      </c>
      <c r="D4" s="30" t="s">
        <v>245</v>
      </c>
      <c r="E4" s="30" t="s">
        <v>246</v>
      </c>
      <c r="F4" s="25" t="s">
        <v>201</v>
      </c>
      <c r="G4" s="26" t="s">
        <v>56</v>
      </c>
      <c r="H4" s="26" t="s">
        <v>56</v>
      </c>
      <c r="I4" s="46" t="str">
        <f>INDEX('Risk rating'!$B$13:$F$17,MATCH(G4,'Risk rating'!$A$13:$A$17,0),MATCH(H4,'Risk rating'!$B$12:$F$12,0))</f>
        <v>Moderate 3</v>
      </c>
      <c r="J4" s="39">
        <v>43424</v>
      </c>
      <c r="K4" s="31" t="s">
        <v>229</v>
      </c>
      <c r="L4" s="31" t="s">
        <v>248</v>
      </c>
      <c r="M4" s="26" t="s">
        <v>227</v>
      </c>
      <c r="N4" s="30" t="s">
        <v>247</v>
      </c>
      <c r="O4" s="30" t="s">
        <v>315</v>
      </c>
      <c r="P4" s="39"/>
    </row>
    <row r="5" spans="1:16" x14ac:dyDescent="0.2">
      <c r="A5" s="10" t="s">
        <v>64</v>
      </c>
      <c r="B5" s="31"/>
      <c r="C5" s="31"/>
      <c r="D5" s="30"/>
      <c r="E5" s="30"/>
      <c r="F5" s="25"/>
      <c r="G5" s="26"/>
      <c r="H5" s="26"/>
      <c r="I5" s="128" t="e">
        <f>INDEX('Risk rating'!$B$13:$F$17,MATCH(G5,'Risk rating'!$A$13:$A$17,0),MATCH(H5,'Risk rating'!$B$12:$F$12,0))</f>
        <v>#N/A</v>
      </c>
      <c r="J5" s="39"/>
      <c r="K5" s="31"/>
      <c r="L5" s="31"/>
      <c r="M5" s="26"/>
      <c r="N5" s="30"/>
      <c r="O5" s="30"/>
      <c r="P5" s="47"/>
    </row>
    <row r="6" spans="1:16" x14ac:dyDescent="0.2">
      <c r="A6" s="10" t="s">
        <v>65</v>
      </c>
      <c r="B6" s="31"/>
      <c r="C6" s="31"/>
      <c r="D6" s="30"/>
      <c r="E6" s="30"/>
      <c r="F6" s="25"/>
      <c r="G6" s="26"/>
      <c r="H6" s="26"/>
      <c r="I6" s="128" t="e">
        <f>INDEX('Risk rating'!$B$13:$F$17,MATCH(G6,'Risk rating'!$A$13:$A$17,0),MATCH(H6,'Risk rating'!$B$12:$F$12,0))</f>
        <v>#N/A</v>
      </c>
      <c r="J6" s="39"/>
      <c r="K6" s="31"/>
      <c r="L6" s="31"/>
      <c r="M6" s="26"/>
      <c r="N6" s="30"/>
      <c r="O6" s="30"/>
      <c r="P6" s="41"/>
    </row>
    <row r="7" spans="1:16" x14ac:dyDescent="0.2">
      <c r="A7" s="10" t="s">
        <v>66</v>
      </c>
      <c r="B7" s="36"/>
      <c r="C7" s="2"/>
      <c r="D7" s="33"/>
      <c r="E7" s="33"/>
      <c r="F7" s="5"/>
      <c r="G7" s="2"/>
      <c r="H7" s="2"/>
      <c r="I7" s="128" t="e">
        <f>INDEX('Risk rating'!$B$13:$F$17,MATCH(G7,'Risk rating'!$A$13:$A$17,0),MATCH(H7,'Risk rating'!$B$12:$F$12,0))</f>
        <v>#N/A</v>
      </c>
      <c r="J7" s="40"/>
      <c r="K7" s="2"/>
      <c r="L7" s="2"/>
      <c r="M7" s="2"/>
      <c r="N7" s="33"/>
      <c r="O7" s="33"/>
      <c r="P7" s="40"/>
    </row>
    <row r="8" spans="1:16" x14ac:dyDescent="0.2">
      <c r="A8" s="10" t="s">
        <v>67</v>
      </c>
      <c r="B8" s="37"/>
      <c r="C8" s="1"/>
      <c r="D8" s="34"/>
      <c r="E8" s="34"/>
      <c r="F8" s="4"/>
      <c r="G8" s="1"/>
      <c r="H8" s="1"/>
      <c r="I8" s="128" t="e">
        <f>INDEX('Risk rating'!$B$13:$F$17,MATCH(G8,'Risk rating'!$A$13:$A$17,0),MATCH(H8,'Risk rating'!$B$12:$F$12,0))</f>
        <v>#N/A</v>
      </c>
      <c r="J8" s="41"/>
      <c r="K8" s="1"/>
      <c r="L8" s="1"/>
      <c r="M8" s="1"/>
      <c r="N8" s="34"/>
      <c r="O8" s="34"/>
      <c r="P8" s="41"/>
    </row>
    <row r="9" spans="1:16" x14ac:dyDescent="0.2">
      <c r="A9" s="10" t="s">
        <v>68</v>
      </c>
      <c r="B9" s="36"/>
      <c r="C9" s="2"/>
      <c r="D9" s="33"/>
      <c r="E9" s="33"/>
      <c r="F9" s="5"/>
      <c r="G9" s="2"/>
      <c r="H9" s="2"/>
      <c r="I9" s="128" t="e">
        <f>INDEX('Risk rating'!$B$13:$F$17,MATCH(G9,'Risk rating'!$A$13:$A$17,0),MATCH(H9,'Risk rating'!$B$12:$F$12,0))</f>
        <v>#N/A</v>
      </c>
      <c r="J9" s="40"/>
      <c r="K9" s="2"/>
      <c r="L9" s="2"/>
      <c r="M9" s="2"/>
      <c r="N9" s="33"/>
      <c r="O9" s="33"/>
      <c r="P9" s="40"/>
    </row>
    <row r="10" spans="1:16" x14ac:dyDescent="0.2">
      <c r="A10" s="10" t="s">
        <v>69</v>
      </c>
      <c r="B10" s="37"/>
      <c r="C10" s="1"/>
      <c r="D10" s="34"/>
      <c r="E10" s="34"/>
      <c r="F10" s="4"/>
      <c r="G10" s="1"/>
      <c r="H10" s="1"/>
      <c r="I10" s="128" t="e">
        <f>INDEX('Risk rating'!$B$13:$F$17,MATCH(G10,'Risk rating'!$A$13:$A$17,0),MATCH(H10,'Risk rating'!$B$12:$F$12,0))</f>
        <v>#N/A</v>
      </c>
      <c r="J10" s="41"/>
      <c r="K10" s="1"/>
      <c r="L10" s="1"/>
      <c r="M10" s="1"/>
      <c r="N10" s="34"/>
      <c r="O10" s="34"/>
      <c r="P10" s="41"/>
    </row>
    <row r="11" spans="1:16" x14ac:dyDescent="0.2">
      <c r="A11" s="10" t="s">
        <v>70</v>
      </c>
      <c r="B11" s="36"/>
      <c r="C11" s="2"/>
      <c r="D11" s="33"/>
      <c r="E11" s="33"/>
      <c r="F11" s="5"/>
      <c r="G11" s="2"/>
      <c r="H11" s="2"/>
      <c r="I11" s="128" t="e">
        <f>INDEX('Risk rating'!$B$13:$F$17,MATCH(G11,'Risk rating'!$A$13:$A$17,0),MATCH(H11,'Risk rating'!$B$12:$F$12,0))</f>
        <v>#N/A</v>
      </c>
      <c r="J11" s="40"/>
      <c r="K11" s="2"/>
      <c r="L11" s="2"/>
      <c r="M11" s="2"/>
      <c r="N11" s="33"/>
      <c r="O11" s="33"/>
      <c r="P11" s="40"/>
    </row>
    <row r="12" spans="1:16" x14ac:dyDescent="0.2">
      <c r="A12" s="10" t="s">
        <v>71</v>
      </c>
      <c r="B12" s="37"/>
      <c r="C12" s="1"/>
      <c r="D12" s="34"/>
      <c r="E12" s="34"/>
      <c r="F12" s="4"/>
      <c r="G12" s="1"/>
      <c r="H12" s="1"/>
      <c r="I12" s="128" t="e">
        <f>INDEX('Risk rating'!$B$13:$F$17,MATCH(G12,'Risk rating'!$A$13:$A$17,0),MATCH(H12,'Risk rating'!$B$12:$F$12,0))</f>
        <v>#N/A</v>
      </c>
      <c r="J12" s="41"/>
      <c r="K12" s="1"/>
      <c r="L12" s="1"/>
      <c r="M12" s="1"/>
      <c r="N12" s="34"/>
      <c r="O12" s="34"/>
      <c r="P12" s="41"/>
    </row>
    <row r="13" spans="1:16" x14ac:dyDescent="0.2">
      <c r="A13" s="10" t="s">
        <v>72</v>
      </c>
      <c r="B13" s="36"/>
      <c r="C13" s="2"/>
      <c r="D13" s="33"/>
      <c r="E13" s="33"/>
      <c r="F13" s="5"/>
      <c r="G13" s="2"/>
      <c r="H13" s="2"/>
      <c r="I13" s="128" t="e">
        <f>INDEX('Risk rating'!$B$13:$F$17,MATCH(G13,'Risk rating'!$A$13:$A$17,0),MATCH(H13,'Risk rating'!$B$12:$F$12,0))</f>
        <v>#N/A</v>
      </c>
      <c r="J13" s="40"/>
      <c r="K13" s="2"/>
      <c r="L13" s="2"/>
      <c r="M13" s="2"/>
      <c r="N13" s="33"/>
      <c r="O13" s="33"/>
      <c r="P13" s="40"/>
    </row>
    <row r="14" spans="1:16" x14ac:dyDescent="0.2">
      <c r="A14" s="10" t="s">
        <v>73</v>
      </c>
      <c r="B14" s="37"/>
      <c r="C14" s="1"/>
      <c r="D14" s="34"/>
      <c r="E14" s="34"/>
      <c r="F14" s="4"/>
      <c r="G14" s="1"/>
      <c r="H14" s="1"/>
      <c r="I14" s="128" t="e">
        <f>INDEX('Risk rating'!$B$13:$F$17,MATCH(G14,'Risk rating'!$A$13:$A$17,0),MATCH(H14,'Risk rating'!$B$12:$F$12,0))</f>
        <v>#N/A</v>
      </c>
      <c r="J14" s="41"/>
      <c r="K14" s="1"/>
      <c r="L14" s="1"/>
      <c r="M14" s="1"/>
      <c r="N14" s="34"/>
      <c r="O14" s="34"/>
      <c r="P14" s="41"/>
    </row>
    <row r="15" spans="1:16" x14ac:dyDescent="0.2">
      <c r="A15" s="10" t="s">
        <v>74</v>
      </c>
      <c r="B15" s="36"/>
      <c r="C15" s="2"/>
      <c r="D15" s="33"/>
      <c r="E15" s="33"/>
      <c r="F15" s="5"/>
      <c r="G15" s="2"/>
      <c r="H15" s="2"/>
      <c r="I15" s="128" t="e">
        <f>INDEX('Risk rating'!$B$13:$F$17,MATCH(G15,'Risk rating'!$A$13:$A$17,0),MATCH(H15,'Risk rating'!$B$12:$F$12,0))</f>
        <v>#N/A</v>
      </c>
      <c r="J15" s="40"/>
      <c r="K15" s="2"/>
      <c r="L15" s="2"/>
      <c r="M15" s="2"/>
      <c r="N15" s="33"/>
      <c r="O15" s="33"/>
      <c r="P15" s="40"/>
    </row>
    <row r="16" spans="1:16" x14ac:dyDescent="0.2">
      <c r="A16" s="10" t="s">
        <v>75</v>
      </c>
      <c r="B16" s="37"/>
      <c r="C16" s="1"/>
      <c r="D16" s="34"/>
      <c r="E16" s="34"/>
      <c r="F16" s="4"/>
      <c r="G16" s="1"/>
      <c r="H16" s="1"/>
      <c r="I16" s="128" t="e">
        <f>INDEX('Risk rating'!$B$13:$F$17,MATCH(G16,'Risk rating'!$A$13:$A$17,0),MATCH(H16,'Risk rating'!$B$12:$F$12,0))</f>
        <v>#N/A</v>
      </c>
      <c r="J16" s="41"/>
      <c r="K16" s="1"/>
      <c r="L16" s="1"/>
      <c r="M16" s="1"/>
      <c r="N16" s="34"/>
      <c r="O16" s="34"/>
      <c r="P16" s="41"/>
    </row>
    <row r="17" spans="1:16" x14ac:dyDescent="0.2">
      <c r="A17" s="10" t="s">
        <v>76</v>
      </c>
      <c r="B17" s="36"/>
      <c r="C17" s="2"/>
      <c r="D17" s="33"/>
      <c r="E17" s="33"/>
      <c r="F17" s="5"/>
      <c r="G17" s="2"/>
      <c r="H17" s="2"/>
      <c r="I17" s="128" t="e">
        <f>INDEX('Risk rating'!$B$13:$F$17,MATCH(G17,'Risk rating'!$A$13:$A$17,0),MATCH(H17,'Risk rating'!$B$12:$F$12,0))</f>
        <v>#N/A</v>
      </c>
      <c r="J17" s="40"/>
      <c r="K17" s="2"/>
      <c r="L17" s="2"/>
      <c r="M17" s="2"/>
      <c r="N17" s="33"/>
      <c r="O17" s="33"/>
      <c r="P17" s="40"/>
    </row>
    <row r="18" spans="1:16" x14ac:dyDescent="0.2">
      <c r="A18" s="10" t="s">
        <v>77</v>
      </c>
      <c r="B18" s="37"/>
      <c r="C18" s="1"/>
      <c r="D18" s="34"/>
      <c r="E18" s="34"/>
      <c r="F18" s="4"/>
      <c r="G18" s="1"/>
      <c r="H18" s="1"/>
      <c r="I18" s="128" t="e">
        <f>INDEX('Risk rating'!$B$13:$F$17,MATCH(G18,'Risk rating'!$A$13:$A$17,0),MATCH(H18,'Risk rating'!$B$12:$F$12,0))</f>
        <v>#N/A</v>
      </c>
      <c r="J18" s="41"/>
      <c r="K18" s="1"/>
      <c r="L18" s="1"/>
      <c r="M18" s="1"/>
      <c r="N18" s="34"/>
      <c r="O18" s="34"/>
      <c r="P18" s="41"/>
    </row>
    <row r="19" spans="1:16" x14ac:dyDescent="0.2">
      <c r="A19" s="10" t="s">
        <v>78</v>
      </c>
      <c r="B19" s="36"/>
      <c r="C19" s="2"/>
      <c r="D19" s="33"/>
      <c r="E19" s="33"/>
      <c r="F19" s="5"/>
      <c r="G19" s="2"/>
      <c r="H19" s="2"/>
      <c r="I19" s="128" t="e">
        <f>INDEX('Risk rating'!$B$13:$F$17,MATCH(G19,'Risk rating'!$A$13:$A$17,0),MATCH(H19,'Risk rating'!$B$12:$F$12,0))</f>
        <v>#N/A</v>
      </c>
      <c r="J19" s="40"/>
      <c r="K19" s="2"/>
      <c r="L19" s="2"/>
      <c r="M19" s="2"/>
      <c r="N19" s="33"/>
      <c r="O19" s="33"/>
      <c r="P19" s="40"/>
    </row>
    <row r="20" spans="1:16" x14ac:dyDescent="0.2">
      <c r="A20" s="10" t="s">
        <v>79</v>
      </c>
      <c r="B20" s="37"/>
      <c r="C20" s="1"/>
      <c r="D20" s="34"/>
      <c r="E20" s="34"/>
      <c r="F20" s="4"/>
      <c r="G20" s="1"/>
      <c r="H20" s="1"/>
      <c r="I20" s="128" t="e">
        <f>INDEX('Risk rating'!$B$13:$F$17,MATCH(G20,'Risk rating'!$A$13:$A$17,0),MATCH(H20,'Risk rating'!$B$12:$F$12,0))</f>
        <v>#N/A</v>
      </c>
      <c r="J20" s="41"/>
      <c r="K20" s="1"/>
      <c r="L20" s="1"/>
      <c r="M20" s="1"/>
      <c r="N20" s="34"/>
      <c r="O20" s="34"/>
      <c r="P20" s="41"/>
    </row>
    <row r="21" spans="1:16" x14ac:dyDescent="0.2">
      <c r="A21" s="10" t="s">
        <v>80</v>
      </c>
      <c r="B21" s="36"/>
      <c r="C21" s="2"/>
      <c r="D21" s="33"/>
      <c r="E21" s="33"/>
      <c r="F21" s="5"/>
      <c r="G21" s="2"/>
      <c r="H21" s="2"/>
      <c r="I21" s="128" t="e">
        <f>INDEX('Risk rating'!$B$13:$F$17,MATCH(G21,'Risk rating'!$A$13:$A$17,0),MATCH(H21,'Risk rating'!$B$12:$F$12,0))</f>
        <v>#N/A</v>
      </c>
      <c r="J21" s="40"/>
      <c r="K21" s="2"/>
      <c r="L21" s="2"/>
      <c r="M21" s="2"/>
      <c r="N21" s="33"/>
      <c r="O21" s="33"/>
      <c r="P21" s="40"/>
    </row>
    <row r="22" spans="1:16" x14ac:dyDescent="0.2">
      <c r="A22" s="10" t="s">
        <v>81</v>
      </c>
      <c r="B22" s="37"/>
      <c r="C22" s="1"/>
      <c r="D22" s="34"/>
      <c r="E22" s="34"/>
      <c r="F22" s="4"/>
      <c r="G22" s="1"/>
      <c r="H22" s="1"/>
      <c r="I22" s="128" t="e">
        <f>INDEX('Risk rating'!$B$13:$F$17,MATCH(G22,'Risk rating'!$A$13:$A$17,0),MATCH(H22,'Risk rating'!$B$12:$F$12,0))</f>
        <v>#N/A</v>
      </c>
      <c r="J22" s="41"/>
      <c r="K22" s="1"/>
      <c r="L22" s="1"/>
      <c r="M22" s="1"/>
      <c r="N22" s="34"/>
      <c r="O22" s="34"/>
      <c r="P22" s="41"/>
    </row>
    <row r="23" spans="1:16" x14ac:dyDescent="0.2">
      <c r="A23" s="10" t="s">
        <v>82</v>
      </c>
      <c r="B23" s="36"/>
      <c r="C23" s="2"/>
      <c r="D23" s="33"/>
      <c r="E23" s="33"/>
      <c r="F23" s="5"/>
      <c r="G23" s="2"/>
      <c r="H23" s="2"/>
      <c r="I23" s="128" t="e">
        <f>INDEX('Risk rating'!$B$13:$F$17,MATCH(G23,'Risk rating'!$A$13:$A$17,0),MATCH(H23,'Risk rating'!$B$12:$F$12,0))</f>
        <v>#N/A</v>
      </c>
      <c r="J23" s="40"/>
      <c r="K23" s="2"/>
      <c r="L23" s="2"/>
      <c r="M23" s="2"/>
      <c r="N23" s="33"/>
      <c r="O23" s="33"/>
      <c r="P23" s="40"/>
    </row>
    <row r="24" spans="1:16" x14ac:dyDescent="0.2">
      <c r="A24" s="10" t="s">
        <v>83</v>
      </c>
      <c r="B24" s="37"/>
      <c r="C24" s="1"/>
      <c r="D24" s="34"/>
      <c r="E24" s="34"/>
      <c r="F24" s="4"/>
      <c r="G24" s="1"/>
      <c r="H24" s="1"/>
      <c r="I24" s="128" t="e">
        <f>INDEX('Risk rating'!$B$13:$F$17,MATCH(G24,'Risk rating'!$A$13:$A$17,0),MATCH(H24,'Risk rating'!$B$12:$F$12,0))</f>
        <v>#N/A</v>
      </c>
      <c r="J24" s="41"/>
      <c r="K24" s="1"/>
      <c r="L24" s="1"/>
      <c r="M24" s="1"/>
      <c r="N24" s="34"/>
      <c r="O24" s="34"/>
      <c r="P24" s="41"/>
    </row>
    <row r="25" spans="1:16" x14ac:dyDescent="0.2">
      <c r="A25" s="10" t="s">
        <v>84</v>
      </c>
      <c r="B25" s="36"/>
      <c r="C25" s="2"/>
      <c r="D25" s="33"/>
      <c r="E25" s="33"/>
      <c r="F25" s="5"/>
      <c r="G25" s="2"/>
      <c r="H25" s="2"/>
      <c r="I25" s="128" t="e">
        <f>INDEX('Risk rating'!$B$13:$F$17,MATCH(G25,'Risk rating'!$A$13:$A$17,0),MATCH(H25,'Risk rating'!$B$12:$F$12,0))</f>
        <v>#N/A</v>
      </c>
      <c r="J25" s="40"/>
      <c r="K25" s="2"/>
      <c r="L25" s="2"/>
      <c r="M25" s="2"/>
      <c r="N25" s="33"/>
      <c r="O25" s="33"/>
      <c r="P25" s="40"/>
    </row>
    <row r="26" spans="1:16" x14ac:dyDescent="0.2">
      <c r="A26" s="10" t="s">
        <v>85</v>
      </c>
      <c r="B26" s="37"/>
      <c r="C26" s="1"/>
      <c r="D26" s="34"/>
      <c r="E26" s="34"/>
      <c r="F26" s="4"/>
      <c r="G26" s="1"/>
      <c r="H26" s="1"/>
      <c r="I26" s="128" t="e">
        <f>INDEX('Risk rating'!$B$13:$F$17,MATCH(G26,'Risk rating'!$A$13:$A$17,0),MATCH(H26,'Risk rating'!$B$12:$F$12,0))</f>
        <v>#N/A</v>
      </c>
      <c r="J26" s="41"/>
      <c r="K26" s="1"/>
      <c r="L26" s="1"/>
      <c r="M26" s="1"/>
      <c r="N26" s="34"/>
      <c r="O26" s="34"/>
      <c r="P26" s="41"/>
    </row>
    <row r="27" spans="1:16" x14ac:dyDescent="0.2">
      <c r="A27" s="10" t="s">
        <v>86</v>
      </c>
      <c r="B27" s="36"/>
      <c r="C27" s="2"/>
      <c r="D27" s="33"/>
      <c r="E27" s="33"/>
      <c r="F27" s="5"/>
      <c r="G27" s="2"/>
      <c r="H27" s="2"/>
      <c r="I27" s="128" t="e">
        <f>INDEX('Risk rating'!$B$13:$F$17,MATCH(G27,'Risk rating'!$A$13:$A$17,0),MATCH(H27,'Risk rating'!$B$12:$F$12,0))</f>
        <v>#N/A</v>
      </c>
      <c r="J27" s="40"/>
      <c r="K27" s="2"/>
      <c r="L27" s="2"/>
      <c r="M27" s="2"/>
      <c r="N27" s="33"/>
      <c r="O27" s="33"/>
      <c r="P27" s="40"/>
    </row>
    <row r="28" spans="1:16" x14ac:dyDescent="0.2">
      <c r="A28" s="10" t="s">
        <v>131</v>
      </c>
      <c r="B28" s="7"/>
      <c r="C28" s="7"/>
      <c r="D28" s="35"/>
      <c r="E28" s="35"/>
      <c r="F28" s="7"/>
      <c r="G28" s="7"/>
      <c r="H28" s="7"/>
      <c r="I28" s="128" t="e">
        <f>INDEX('Risk rating'!$B$13:$F$17,MATCH(G28,'Risk rating'!$A$13:$A$17,0),MATCH(H28,'Risk rating'!$B$12:$F$12,0))</f>
        <v>#N/A</v>
      </c>
      <c r="J28" s="42"/>
      <c r="K28" s="7"/>
      <c r="L28" s="7"/>
      <c r="M28" s="7"/>
      <c r="N28" s="35"/>
      <c r="O28" s="35"/>
      <c r="P28" s="42"/>
    </row>
    <row r="29" spans="1:16" x14ac:dyDescent="0.2">
      <c r="A29" s="10" t="s">
        <v>132</v>
      </c>
      <c r="B29" s="7"/>
      <c r="C29" s="7"/>
      <c r="D29" s="35"/>
      <c r="E29" s="35"/>
      <c r="F29" s="7"/>
      <c r="G29" s="7"/>
      <c r="H29" s="7"/>
      <c r="I29" s="128" t="e">
        <f>INDEX('Risk rating'!$B$13:$F$17,MATCH(G29,'Risk rating'!$A$13:$A$17,0),MATCH(H29,'Risk rating'!$B$12:$F$12,0))</f>
        <v>#N/A</v>
      </c>
      <c r="J29" s="42"/>
      <c r="K29" s="7"/>
      <c r="L29" s="7"/>
      <c r="M29" s="7"/>
      <c r="N29" s="35"/>
      <c r="O29" s="35"/>
      <c r="P29" s="42"/>
    </row>
    <row r="30" spans="1:16" x14ac:dyDescent="0.2">
      <c r="A30" s="10" t="s">
        <v>133</v>
      </c>
      <c r="B30" s="7"/>
      <c r="C30" s="7"/>
      <c r="D30" s="35"/>
      <c r="E30" s="35"/>
      <c r="F30" s="7"/>
      <c r="G30" s="7"/>
      <c r="H30" s="7"/>
      <c r="I30" s="128" t="e">
        <f>INDEX('Risk rating'!$B$13:$F$17,MATCH(G30,'Risk rating'!$A$13:$A$17,0),MATCH(H30,'Risk rating'!$B$12:$F$12,0))</f>
        <v>#N/A</v>
      </c>
      <c r="J30" s="42"/>
      <c r="K30" s="7"/>
      <c r="L30" s="7"/>
      <c r="M30" s="7"/>
      <c r="N30" s="35"/>
      <c r="O30" s="35"/>
      <c r="P30" s="42"/>
    </row>
    <row r="31" spans="1:16" x14ac:dyDescent="0.2">
      <c r="A31" s="10" t="s">
        <v>134</v>
      </c>
      <c r="B31" s="7"/>
      <c r="C31" s="7"/>
      <c r="D31" s="35"/>
      <c r="E31" s="35"/>
      <c r="F31" s="7"/>
      <c r="G31" s="7"/>
      <c r="H31" s="7"/>
      <c r="I31" s="128" t="e">
        <f>INDEX('Risk rating'!$B$13:$F$17,MATCH(G31,'Risk rating'!$A$13:$A$17,0),MATCH(H31,'Risk rating'!$B$12:$F$12,0))</f>
        <v>#N/A</v>
      </c>
      <c r="J31" s="42"/>
      <c r="K31" s="7"/>
      <c r="L31" s="7"/>
      <c r="M31" s="7"/>
      <c r="N31" s="35"/>
      <c r="O31" s="35"/>
      <c r="P31" s="42"/>
    </row>
    <row r="32" spans="1:16" x14ac:dyDescent="0.2">
      <c r="A32" s="10" t="s">
        <v>135</v>
      </c>
      <c r="B32" s="7"/>
      <c r="C32" s="7"/>
      <c r="D32" s="35"/>
      <c r="E32" s="35"/>
      <c r="F32" s="7"/>
      <c r="G32" s="7"/>
      <c r="H32" s="7"/>
      <c r="I32" s="128" t="e">
        <f>INDEX('Risk rating'!$B$13:$F$17,MATCH(G32,'Risk rating'!$A$13:$A$17,0),MATCH(H32,'Risk rating'!$B$12:$F$12,0))</f>
        <v>#N/A</v>
      </c>
      <c r="J32" s="42"/>
      <c r="K32" s="7"/>
      <c r="L32" s="7"/>
      <c r="M32" s="7"/>
      <c r="N32" s="35"/>
      <c r="O32" s="35"/>
      <c r="P32" s="42"/>
    </row>
    <row r="33" spans="1:16" x14ac:dyDescent="0.2">
      <c r="A33" s="10" t="s">
        <v>136</v>
      </c>
      <c r="B33" s="7"/>
      <c r="C33" s="7"/>
      <c r="D33" s="35"/>
      <c r="E33" s="35"/>
      <c r="F33" s="7"/>
      <c r="G33" s="7"/>
      <c r="H33" s="7"/>
      <c r="I33" s="128" t="e">
        <f>INDEX('Risk rating'!$B$13:$F$17,MATCH(G33,'Risk rating'!$A$13:$A$17,0),MATCH(H33,'Risk rating'!$B$12:$F$12,0))</f>
        <v>#N/A</v>
      </c>
      <c r="J33" s="42"/>
      <c r="K33" s="7"/>
      <c r="L33" s="7"/>
      <c r="M33" s="7"/>
      <c r="N33" s="35"/>
      <c r="O33" s="35"/>
      <c r="P33" s="42"/>
    </row>
    <row r="34" spans="1:16" x14ac:dyDescent="0.2">
      <c r="A34" s="10" t="s">
        <v>155</v>
      </c>
      <c r="B34" s="7"/>
      <c r="C34" s="7"/>
      <c r="D34" s="35"/>
      <c r="E34" s="35"/>
      <c r="F34" s="7"/>
      <c r="G34" s="7"/>
      <c r="H34" s="7"/>
      <c r="I34" s="128" t="e">
        <f>INDEX('Risk rating'!$B$13:$F$17,MATCH(G34,'Risk rating'!$A$13:$A$17,0),MATCH(H34,'Risk rating'!$B$12:$F$12,0))</f>
        <v>#N/A</v>
      </c>
      <c r="J34" s="42"/>
      <c r="K34" s="7"/>
      <c r="L34" s="7"/>
      <c r="M34" s="7"/>
      <c r="N34" s="35"/>
      <c r="O34" s="35"/>
      <c r="P34" s="42"/>
    </row>
    <row r="35" spans="1:16" x14ac:dyDescent="0.2">
      <c r="A35" s="10" t="s">
        <v>156</v>
      </c>
      <c r="B35" s="7"/>
      <c r="C35" s="7"/>
      <c r="D35" s="35"/>
      <c r="E35" s="35"/>
      <c r="F35" s="7"/>
      <c r="G35" s="7"/>
      <c r="H35" s="7"/>
      <c r="I35" s="128" t="e">
        <f>INDEX('Risk rating'!$B$13:$F$17,MATCH(G35,'Risk rating'!$A$13:$A$17,0),MATCH(H35,'Risk rating'!$B$12:$F$12,0))</f>
        <v>#N/A</v>
      </c>
      <c r="J35" s="42"/>
      <c r="K35" s="7"/>
      <c r="L35" s="7"/>
      <c r="M35" s="7"/>
      <c r="N35" s="35"/>
      <c r="O35" s="35"/>
      <c r="P35" s="42"/>
    </row>
    <row r="36" spans="1:16" x14ac:dyDescent="0.2">
      <c r="A36" s="10" t="s">
        <v>157</v>
      </c>
      <c r="B36" s="7"/>
      <c r="C36" s="7"/>
      <c r="D36" s="35"/>
      <c r="E36" s="35"/>
      <c r="F36" s="7"/>
      <c r="G36" s="7"/>
      <c r="H36" s="7"/>
      <c r="I36" s="128" t="e">
        <f>INDEX('Risk rating'!$B$13:$F$17,MATCH(G36,'Risk rating'!$A$13:$A$17,0),MATCH(H36,'Risk rating'!$B$12:$F$12,0))</f>
        <v>#N/A</v>
      </c>
      <c r="J36" s="42"/>
      <c r="K36" s="7"/>
      <c r="L36" s="7"/>
      <c r="M36" s="7"/>
      <c r="N36" s="35"/>
      <c r="O36" s="35"/>
      <c r="P36" s="42"/>
    </row>
    <row r="37" spans="1:16" x14ac:dyDescent="0.2">
      <c r="A37" s="10" t="s">
        <v>158</v>
      </c>
      <c r="B37" s="7"/>
      <c r="C37" s="7"/>
      <c r="D37" s="35"/>
      <c r="E37" s="35"/>
      <c r="F37" s="7"/>
      <c r="G37" s="7"/>
      <c r="H37" s="7"/>
      <c r="I37" s="128" t="e">
        <f>INDEX('Risk rating'!$B$13:$F$17,MATCH(G37,'Risk rating'!$A$13:$A$17,0),MATCH(H37,'Risk rating'!$B$12:$F$12,0))</f>
        <v>#N/A</v>
      </c>
      <c r="J37" s="42"/>
      <c r="K37" s="7"/>
      <c r="L37" s="7"/>
      <c r="M37" s="7"/>
      <c r="N37" s="35"/>
      <c r="O37" s="35"/>
      <c r="P37" s="42"/>
    </row>
    <row r="38" spans="1:16" x14ac:dyDescent="0.2">
      <c r="A38" s="10" t="s">
        <v>159</v>
      </c>
      <c r="B38" s="7"/>
      <c r="C38" s="7"/>
      <c r="D38" s="35"/>
      <c r="E38" s="35"/>
      <c r="F38" s="7"/>
      <c r="G38" s="7"/>
      <c r="H38" s="7"/>
      <c r="I38" s="128" t="e">
        <f>INDEX('Risk rating'!$B$13:$F$17,MATCH(G38,'Risk rating'!$A$13:$A$17,0),MATCH(H38,'Risk rating'!$B$12:$F$12,0))</f>
        <v>#N/A</v>
      </c>
      <c r="J38" s="42"/>
      <c r="K38" s="7"/>
      <c r="L38" s="7"/>
      <c r="M38" s="7"/>
      <c r="N38" s="35"/>
      <c r="O38" s="35"/>
      <c r="P38" s="42"/>
    </row>
    <row r="39" spans="1:16" x14ac:dyDescent="0.2">
      <c r="A39" s="10" t="s">
        <v>160</v>
      </c>
      <c r="B39" s="7"/>
      <c r="C39" s="7"/>
      <c r="D39" s="35"/>
      <c r="E39" s="35"/>
      <c r="F39" s="7"/>
      <c r="G39" s="7"/>
      <c r="H39" s="7"/>
      <c r="I39" s="128" t="e">
        <f>INDEX('Risk rating'!$B$13:$F$17,MATCH(G39,'Risk rating'!$A$13:$A$17,0),MATCH(H39,'Risk rating'!$B$12:$F$12,0))</f>
        <v>#N/A</v>
      </c>
      <c r="J39" s="42"/>
      <c r="K39" s="7"/>
      <c r="L39" s="7"/>
      <c r="M39" s="7"/>
      <c r="N39" s="35"/>
      <c r="O39" s="35"/>
      <c r="P39" s="42"/>
    </row>
    <row r="40" spans="1:16" x14ac:dyDescent="0.2">
      <c r="A40" s="10" t="s">
        <v>161</v>
      </c>
      <c r="B40" s="7"/>
      <c r="C40" s="7"/>
      <c r="D40" s="35"/>
      <c r="E40" s="35"/>
      <c r="F40" s="7"/>
      <c r="G40" s="7"/>
      <c r="H40" s="7"/>
      <c r="I40" s="128" t="e">
        <f>INDEX('Risk rating'!$B$13:$F$17,MATCH(G40,'Risk rating'!$A$13:$A$17,0),MATCH(H40,'Risk rating'!$B$12:$F$12,0))</f>
        <v>#N/A</v>
      </c>
      <c r="J40" s="42"/>
      <c r="K40" s="7"/>
      <c r="L40" s="7"/>
      <c r="M40" s="7"/>
      <c r="N40" s="35"/>
      <c r="O40" s="35"/>
      <c r="P40" s="42"/>
    </row>
    <row r="41" spans="1:16" x14ac:dyDescent="0.2">
      <c r="A41" s="10" t="s">
        <v>162</v>
      </c>
      <c r="B41" s="7"/>
      <c r="C41" s="7"/>
      <c r="D41" s="35"/>
      <c r="E41" s="35"/>
      <c r="F41" s="7"/>
      <c r="G41" s="7"/>
      <c r="H41" s="7"/>
      <c r="I41" s="128" t="e">
        <f>INDEX('Risk rating'!$B$13:$F$17,MATCH(G41,'Risk rating'!$A$13:$A$17,0),MATCH(H41,'Risk rating'!$B$12:$F$12,0))</f>
        <v>#N/A</v>
      </c>
      <c r="J41" s="42"/>
      <c r="K41" s="7"/>
      <c r="L41" s="7"/>
      <c r="M41" s="7"/>
      <c r="N41" s="35"/>
      <c r="O41" s="35"/>
      <c r="P41" s="42"/>
    </row>
    <row r="42" spans="1:16" x14ac:dyDescent="0.2">
      <c r="A42" s="10" t="s">
        <v>163</v>
      </c>
      <c r="B42" s="7"/>
      <c r="C42" s="7"/>
      <c r="D42" s="35"/>
      <c r="E42" s="35"/>
      <c r="F42" s="7"/>
      <c r="G42" s="7"/>
      <c r="H42" s="7"/>
      <c r="I42" s="128" t="e">
        <f>INDEX('Risk rating'!$B$13:$F$17,MATCH(G42,'Risk rating'!$A$13:$A$17,0),MATCH(H42,'Risk rating'!$B$12:$F$12,0))</f>
        <v>#N/A</v>
      </c>
      <c r="J42" s="42"/>
      <c r="K42" s="7"/>
      <c r="L42" s="7"/>
      <c r="M42" s="7"/>
      <c r="N42" s="35"/>
      <c r="O42" s="35"/>
      <c r="P42" s="42"/>
    </row>
    <row r="43" spans="1:16" x14ac:dyDescent="0.2">
      <c r="A43" s="10" t="s">
        <v>164</v>
      </c>
      <c r="B43" s="7"/>
      <c r="C43" s="7"/>
      <c r="D43" s="35"/>
      <c r="E43" s="35"/>
      <c r="F43" s="7"/>
      <c r="G43" s="7"/>
      <c r="H43" s="7"/>
      <c r="I43" s="128" t="e">
        <f>INDEX('Risk rating'!$B$13:$F$17,MATCH(G43,'Risk rating'!$A$13:$A$17,0),MATCH(H43,'Risk rating'!$B$12:$F$12,0))</f>
        <v>#N/A</v>
      </c>
      <c r="J43" s="42"/>
      <c r="K43" s="7"/>
      <c r="L43" s="7"/>
      <c r="M43" s="7"/>
      <c r="N43" s="35"/>
      <c r="O43" s="35"/>
      <c r="P43" s="42"/>
    </row>
  </sheetData>
  <autoFilter ref="A3:P3" xr:uid="{00000000-0009-0000-0000-000002000000}"/>
  <conditionalFormatting sqref="I4:L5">
    <cfRule type="containsErrors" dxfId="21" priority="8">
      <formula>ISERROR(I4)</formula>
    </cfRule>
  </conditionalFormatting>
  <conditionalFormatting sqref="I5:L43">
    <cfRule type="containsErrors" dxfId="17" priority="16">
      <formula>ISERROR(I5)</formula>
    </cfRule>
  </conditionalFormatting>
  <conditionalFormatting sqref="J4:L4">
    <cfRule type="containsErrors" dxfId="13" priority="4">
      <formula>ISERROR(J4)</formula>
    </cfRule>
  </conditionalFormatting>
  <conditionalFormatting sqref="J44:L1048576">
    <cfRule type="containsErrors" dxfId="9" priority="42">
      <formula>ISERROR(J44)</formula>
    </cfRule>
  </conditionalFormatting>
  <dataValidations count="1">
    <dataValidation type="list" allowBlank="1" showInputMessage="1" showErrorMessage="1" sqref="M44:M1048576" xr:uid="{C7CC9C36-11D5-4EB7-9F71-4140C1F93102}">
      <formula1>#REF!</formula1>
    </dataValidation>
  </dataValidations>
  <printOptions horizontalCentered="1"/>
  <pageMargins left="0.39370078740157483" right="0.39370078740157483" top="0.78740157480314965" bottom="0.78740157480314965" header="0.31496062992125984" footer="0.31496062992125984"/>
  <pageSetup paperSize="8" scale="72" fitToWidth="2" fitToHeight="9" orientation="landscape" r:id="rId1"/>
  <headerFooter>
    <oddFooter>&amp;L&amp;8&amp;Z&amp;F / &amp;A&amp;C&amp;8Printed on &amp;D, &amp;T&amp;R&amp;8Page &amp;P (&amp;N)</oddFooter>
  </headerFooter>
  <colBreaks count="1" manualBreakCount="1">
    <brk id="9" max="41" man="1"/>
  </colBreaks>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3EAA9E65-B0EF-4CD1-BE59-23B2FCCA40AE}">
            <xm:f>NOT(ISERROR(SEARCH("Low",I4)))</xm:f>
            <xm:f>"Low"</xm:f>
            <x14:dxf>
              <font>
                <color auto="1"/>
              </font>
              <fill>
                <patternFill>
                  <bgColor theme="9" tint="0.59996337778862885"/>
                </patternFill>
              </fill>
            </x14:dxf>
          </x14:cfRule>
          <x14:cfRule type="containsText" priority="6" operator="containsText" id="{AED45EC1-098C-46FA-92F6-32383CEA4D0D}">
            <xm:f>NOT(ISERROR(SEARCH("Moderate",I4)))</xm:f>
            <xm:f>"Moderate"</xm:f>
            <x14:dxf>
              <font>
                <color auto="1"/>
              </font>
              <fill>
                <patternFill>
                  <bgColor theme="7" tint="0.59996337778862885"/>
                </patternFill>
              </fill>
            </x14:dxf>
          </x14:cfRule>
          <x14:cfRule type="containsText" priority="7" operator="containsText" id="{12B89BD6-1DAF-4913-8E29-9EA944766E78}">
            <xm:f>NOT(ISERROR(SEARCH("High",I4)))</xm:f>
            <xm:f>"High"</xm:f>
            <x14:dxf>
              <font>
                <b/>
                <i val="0"/>
              </font>
              <fill>
                <patternFill>
                  <bgColor rgb="FFFFCCCC"/>
                </patternFill>
              </fill>
            </x14:dxf>
          </x14:cfRule>
          <xm:sqref>I4:L5</xm:sqref>
        </x14:conditionalFormatting>
        <x14:conditionalFormatting xmlns:xm="http://schemas.microsoft.com/office/excel/2006/main">
          <x14:cfRule type="containsText" priority="13" operator="containsText" id="{EC4DD1C7-3072-4F53-B8B4-1FEA86AB30B0}">
            <xm:f>NOT(ISERROR(SEARCH("Low",I5)))</xm:f>
            <xm:f>"Low"</xm:f>
            <x14:dxf>
              <font>
                <color auto="1"/>
              </font>
              <fill>
                <patternFill>
                  <bgColor theme="9" tint="0.59996337778862885"/>
                </patternFill>
              </fill>
            </x14:dxf>
          </x14:cfRule>
          <x14:cfRule type="containsText" priority="14" operator="containsText" id="{9C4F88DC-BC03-463C-8C7D-4F3F056E7695}">
            <xm:f>NOT(ISERROR(SEARCH("Moderate",I5)))</xm:f>
            <xm:f>"Moderate"</xm:f>
            <x14:dxf>
              <font>
                <color auto="1"/>
              </font>
              <fill>
                <patternFill>
                  <bgColor theme="7" tint="0.59996337778862885"/>
                </patternFill>
              </fill>
            </x14:dxf>
          </x14:cfRule>
          <x14:cfRule type="containsText" priority="15" operator="containsText" id="{A44CE0EA-1A79-4CC5-BF37-FFBA302DDF75}">
            <xm:f>NOT(ISERROR(SEARCH("High",I5)))</xm:f>
            <xm:f>"High"</xm:f>
            <x14:dxf>
              <font>
                <b/>
                <i val="0"/>
              </font>
              <fill>
                <patternFill>
                  <bgColor rgb="FFFFCCCC"/>
                </patternFill>
              </fill>
            </x14:dxf>
          </x14:cfRule>
          <xm:sqref>I5:L43</xm:sqref>
        </x14:conditionalFormatting>
        <x14:conditionalFormatting xmlns:xm="http://schemas.microsoft.com/office/excel/2006/main">
          <x14:cfRule type="containsText" priority="1" operator="containsText" id="{C062A5D6-E0E3-4365-AF56-AB3A20DB6963}">
            <xm:f>NOT(ISERROR(SEARCH("Low",J4)))</xm:f>
            <xm:f>"Low"</xm:f>
            <x14:dxf>
              <font>
                <color auto="1"/>
              </font>
              <fill>
                <patternFill>
                  <bgColor theme="9" tint="0.59996337778862885"/>
                </patternFill>
              </fill>
            </x14:dxf>
          </x14:cfRule>
          <x14:cfRule type="containsText" priority="2" operator="containsText" id="{814C765E-A907-4F2B-B512-4357D30BE0E7}">
            <xm:f>NOT(ISERROR(SEARCH("Moderate",J4)))</xm:f>
            <xm:f>"Moderate"</xm:f>
            <x14:dxf>
              <font>
                <color auto="1"/>
              </font>
              <fill>
                <patternFill>
                  <bgColor theme="7" tint="0.59996337778862885"/>
                </patternFill>
              </fill>
            </x14:dxf>
          </x14:cfRule>
          <x14:cfRule type="containsText" priority="3" operator="containsText" id="{56D65625-D6F1-4F7A-9317-BEF3F62DAD88}">
            <xm:f>NOT(ISERROR(SEARCH("High",J4)))</xm:f>
            <xm:f>"High"</xm:f>
            <x14:dxf>
              <font>
                <b/>
                <i val="0"/>
              </font>
              <fill>
                <patternFill>
                  <bgColor rgb="FFFFCCCC"/>
                </patternFill>
              </fill>
            </x14:dxf>
          </x14:cfRule>
          <xm:sqref>J4:L4</xm:sqref>
        </x14:conditionalFormatting>
        <x14:conditionalFormatting xmlns:xm="http://schemas.microsoft.com/office/excel/2006/main">
          <x14:cfRule type="containsText" priority="32" operator="containsText" id="{024CAC75-7897-4D03-B878-47F8DDA82D93}">
            <xm:f>NOT(ISERROR(SEARCH("Low",J44)))</xm:f>
            <xm:f>"Low"</xm:f>
            <x14:dxf>
              <font>
                <color auto="1"/>
              </font>
              <fill>
                <patternFill>
                  <bgColor theme="9" tint="0.59996337778862885"/>
                </patternFill>
              </fill>
            </x14:dxf>
          </x14:cfRule>
          <x14:cfRule type="containsText" priority="39" operator="containsText" id="{301EEED7-E538-4C9A-B753-E1779EE728D0}">
            <xm:f>NOT(ISERROR(SEARCH("Moderate",J44)))</xm:f>
            <xm:f>"Moderate"</xm:f>
            <x14:dxf>
              <font>
                <color auto="1"/>
              </font>
              <fill>
                <patternFill>
                  <bgColor theme="7" tint="0.59996337778862885"/>
                </patternFill>
              </fill>
            </x14:dxf>
          </x14:cfRule>
          <x14:cfRule type="containsText" priority="40" operator="containsText" id="{F673693D-7BDA-4ACC-8237-752338E6ADFA}">
            <xm:f>NOT(ISERROR(SEARCH("High",J44)))</xm:f>
            <xm:f>"High"</xm:f>
            <x14:dxf>
              <font>
                <b/>
                <i val="0"/>
              </font>
              <fill>
                <patternFill>
                  <bgColor rgb="FFFFCCCC"/>
                </patternFill>
              </fill>
            </x14:dxf>
          </x14:cfRule>
          <xm:sqref>J44:L1048576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A7407E7-69D2-4EFA-B81B-2EEA372B5870}">
          <x14:formula1>
            <xm:f>'Data Validation'!$B$9:$B$13</xm:f>
          </x14:formula1>
          <xm:sqref>G4:G43</xm:sqref>
        </x14:dataValidation>
        <x14:dataValidation type="list" allowBlank="1" showInputMessage="1" showErrorMessage="1" xr:uid="{9724E36A-B3B6-4145-9F87-BFF4C5E6DBED}">
          <x14:formula1>
            <xm:f>'Data Validation'!$C$9:$C$13</xm:f>
          </x14:formula1>
          <xm:sqref>H4:H43</xm:sqref>
        </x14:dataValidation>
        <x14:dataValidation type="list" allowBlank="1" showInputMessage="1" showErrorMessage="1" xr:uid="{86533624-1CB7-4B74-A79A-5ACF7360C2E7}">
          <x14:formula1>
            <xm:f>'Data Validation'!$D$9:$D$13</xm:f>
          </x14:formula1>
          <xm:sqref>M4:M43</xm:sqref>
        </x14:dataValidation>
        <x14:dataValidation type="list" allowBlank="1" showInputMessage="1" showErrorMessage="1" xr:uid="{BE68C2BC-D865-49DE-8832-41472A3DF2D2}">
          <x14:formula1>
            <xm:f>'Data Validation'!$A$9:$A$21</xm:f>
          </x14:formula1>
          <xm:sqref>B4:B43</xm:sqref>
        </x14:dataValidation>
        <x14:dataValidation type="list" allowBlank="1" showInputMessage="1" xr:uid="{EA2E27CF-C6B6-4602-A580-28FE63A9E246}">
          <x14:formula1>
            <xm:f>'Data Validation'!$E$9:$E$14</xm:f>
          </x14:formula1>
          <xm:sqref>F1:F1048576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7" tint="0.59999389629810485"/>
    <pageSetUpPr fitToPage="1"/>
  </sheetPr>
  <dimension ref="A1:M43"/>
  <sheetViews>
    <sheetView showGridLines="0" zoomScale="75" zoomScaleNormal="75" zoomScalePageLayoutView="75" workbookViewId="0">
      <pane xSplit="4" ySplit="3" topLeftCell="E4" activePane="bottomRight" state="frozen"/>
      <selection activeCell="E3" sqref="E3"/>
      <selection pane="topRight" activeCell="E3" sqref="E3"/>
      <selection pane="bottomLeft" activeCell="E3" sqref="E3"/>
      <selection pane="bottomRight" activeCell="B5" sqref="B5"/>
    </sheetView>
  </sheetViews>
  <sheetFormatPr defaultColWidth="4.7109375" defaultRowHeight="12.75" x14ac:dyDescent="0.2"/>
  <cols>
    <col min="1" max="1" width="10.7109375" customWidth="1"/>
    <col min="2" max="3" width="12.7109375" customWidth="1"/>
    <col min="4" max="6" width="50.7109375" customWidth="1"/>
    <col min="7" max="7" width="12.7109375" customWidth="1"/>
    <col min="8" max="9" width="50.7109375" customWidth="1"/>
    <col min="10" max="11" width="20.7109375" customWidth="1"/>
    <col min="12" max="12" width="12.7109375" style="102" customWidth="1"/>
    <col min="13" max="13" width="15.7109375" style="102" customWidth="1"/>
  </cols>
  <sheetData>
    <row r="1" spans="1:13" s="28" customFormat="1" ht="45" customHeight="1" x14ac:dyDescent="0.2">
      <c r="A1" s="6"/>
      <c r="B1" s="6"/>
      <c r="C1" s="6"/>
      <c r="D1" s="6"/>
      <c r="E1" s="52" t="str">
        <f>CONCATENATE("ISSUE REGISTER for ",'Cover Sheet'!D14," Project")</f>
        <v>ISSUE REGISTER for &lt;Project name&gt; Project</v>
      </c>
      <c r="G1" s="6"/>
      <c r="J1" s="6"/>
      <c r="K1" s="6"/>
      <c r="L1" s="98"/>
      <c r="M1" s="98"/>
    </row>
    <row r="2" spans="1:13" s="28" customFormat="1" ht="20.100000000000001" customHeight="1" x14ac:dyDescent="0.2">
      <c r="A2" s="96"/>
      <c r="B2" s="145"/>
      <c r="C2" s="145"/>
      <c r="D2" s="145"/>
      <c r="E2" s="146" t="s">
        <v>239</v>
      </c>
      <c r="F2" s="147"/>
      <c r="G2" s="145"/>
      <c r="H2" s="150"/>
      <c r="I2" s="151"/>
      <c r="J2" s="152" t="s">
        <v>240</v>
      </c>
      <c r="K2" s="153"/>
      <c r="L2" s="154"/>
      <c r="M2" s="155"/>
    </row>
    <row r="3" spans="1:13" s="27" customFormat="1" ht="39.950000000000003" customHeight="1" x14ac:dyDescent="0.2">
      <c r="A3" s="148" t="s">
        <v>261</v>
      </c>
      <c r="B3" s="148" t="s">
        <v>1</v>
      </c>
      <c r="C3" s="148" t="s">
        <v>205</v>
      </c>
      <c r="D3" s="148" t="s">
        <v>3</v>
      </c>
      <c r="E3" s="148" t="s">
        <v>4</v>
      </c>
      <c r="F3" s="148" t="s">
        <v>87</v>
      </c>
      <c r="G3" s="148" t="s">
        <v>93</v>
      </c>
      <c r="H3" s="148" t="s">
        <v>8</v>
      </c>
      <c r="I3" s="148" t="s">
        <v>233</v>
      </c>
      <c r="J3" s="148" t="s">
        <v>231</v>
      </c>
      <c r="K3" s="148" t="s">
        <v>7</v>
      </c>
      <c r="L3" s="149" t="s">
        <v>9</v>
      </c>
      <c r="M3" s="149" t="s">
        <v>234</v>
      </c>
    </row>
    <row r="4" spans="1:13" s="28" customFormat="1" ht="51" x14ac:dyDescent="0.2">
      <c r="A4" s="76" t="s">
        <v>99</v>
      </c>
      <c r="B4" s="77" t="s">
        <v>200</v>
      </c>
      <c r="C4" s="77" t="s">
        <v>20</v>
      </c>
      <c r="D4" s="77" t="s">
        <v>250</v>
      </c>
      <c r="E4" s="78" t="s">
        <v>243</v>
      </c>
      <c r="F4" s="78"/>
      <c r="G4" s="77" t="s">
        <v>42</v>
      </c>
      <c r="H4" s="78" t="s">
        <v>183</v>
      </c>
      <c r="I4" s="78" t="s">
        <v>244</v>
      </c>
      <c r="J4" s="77"/>
      <c r="K4" s="77"/>
      <c r="L4" s="99">
        <v>43409</v>
      </c>
      <c r="M4" s="99">
        <v>43444</v>
      </c>
    </row>
    <row r="5" spans="1:13" s="28" customFormat="1" x14ac:dyDescent="0.2">
      <c r="A5" s="76" t="s">
        <v>100</v>
      </c>
      <c r="B5" s="76"/>
      <c r="C5" s="76"/>
      <c r="D5" s="76"/>
      <c r="E5" s="79"/>
      <c r="F5" s="79"/>
      <c r="G5" s="76"/>
      <c r="H5" s="79"/>
      <c r="I5" s="79"/>
      <c r="J5" s="76"/>
      <c r="K5" s="76"/>
      <c r="L5" s="100"/>
      <c r="M5" s="100"/>
    </row>
    <row r="6" spans="1:13" s="28" customFormat="1" x14ac:dyDescent="0.2">
      <c r="A6" s="76" t="s">
        <v>101</v>
      </c>
      <c r="B6" s="77"/>
      <c r="C6" s="77"/>
      <c r="D6" s="77"/>
      <c r="E6" s="78"/>
      <c r="F6" s="78"/>
      <c r="G6" s="77"/>
      <c r="H6" s="78"/>
      <c r="I6" s="78"/>
      <c r="J6" s="77"/>
      <c r="K6" s="77"/>
      <c r="L6" s="99"/>
      <c r="M6" s="99"/>
    </row>
    <row r="7" spans="1:13" s="28" customFormat="1" x14ac:dyDescent="0.2">
      <c r="A7" s="76" t="s">
        <v>102</v>
      </c>
      <c r="B7" s="76"/>
      <c r="C7" s="76"/>
      <c r="D7" s="76"/>
      <c r="E7" s="79"/>
      <c r="F7" s="79"/>
      <c r="G7" s="76"/>
      <c r="H7" s="79"/>
      <c r="I7" s="79"/>
      <c r="J7" s="76"/>
      <c r="K7" s="76"/>
      <c r="L7" s="100"/>
      <c r="M7" s="100"/>
    </row>
    <row r="8" spans="1:13" s="28" customFormat="1" x14ac:dyDescent="0.2">
      <c r="A8" s="76" t="s">
        <v>103</v>
      </c>
      <c r="B8" s="77"/>
      <c r="C8" s="77"/>
      <c r="D8" s="77"/>
      <c r="E8" s="78"/>
      <c r="F8" s="78"/>
      <c r="G8" s="80"/>
      <c r="H8" s="78"/>
      <c r="I8" s="78"/>
      <c r="J8" s="77"/>
      <c r="K8" s="77"/>
      <c r="L8" s="99"/>
      <c r="M8" s="99"/>
    </row>
    <row r="9" spans="1:13" s="28" customFormat="1" x14ac:dyDescent="0.2">
      <c r="A9" s="76" t="s">
        <v>104</v>
      </c>
      <c r="B9" s="76"/>
      <c r="C9" s="76"/>
      <c r="D9" s="76"/>
      <c r="E9" s="79"/>
      <c r="F9" s="79"/>
      <c r="G9" s="81"/>
      <c r="H9" s="79"/>
      <c r="I9" s="79"/>
      <c r="J9" s="76"/>
      <c r="K9" s="76"/>
      <c r="L9" s="100"/>
      <c r="M9" s="100"/>
    </row>
    <row r="10" spans="1:13" s="28" customFormat="1" x14ac:dyDescent="0.2">
      <c r="A10" s="76" t="s">
        <v>105</v>
      </c>
      <c r="B10" s="77"/>
      <c r="C10" s="77"/>
      <c r="D10" s="77"/>
      <c r="E10" s="78"/>
      <c r="F10" s="78"/>
      <c r="G10" s="80"/>
      <c r="H10" s="78"/>
      <c r="I10" s="78"/>
      <c r="J10" s="77"/>
      <c r="K10" s="77"/>
      <c r="L10" s="99"/>
      <c r="M10" s="99"/>
    </row>
    <row r="11" spans="1:13" s="28" customFormat="1" x14ac:dyDescent="0.2">
      <c r="A11" s="76" t="s">
        <v>106</v>
      </c>
      <c r="B11" s="76"/>
      <c r="C11" s="76"/>
      <c r="D11" s="76"/>
      <c r="E11" s="79"/>
      <c r="F11" s="79"/>
      <c r="G11" s="81"/>
      <c r="H11" s="79"/>
      <c r="I11" s="79"/>
      <c r="J11" s="76"/>
      <c r="K11" s="76"/>
      <c r="L11" s="100"/>
      <c r="M11" s="100"/>
    </row>
    <row r="12" spans="1:13" s="28" customFormat="1" x14ac:dyDescent="0.2">
      <c r="A12" s="76" t="s">
        <v>107</v>
      </c>
      <c r="B12" s="77"/>
      <c r="C12" s="77"/>
      <c r="D12" s="77"/>
      <c r="E12" s="78"/>
      <c r="F12" s="78"/>
      <c r="G12" s="80"/>
      <c r="H12" s="78"/>
      <c r="I12" s="78"/>
      <c r="J12" s="77"/>
      <c r="K12" s="77"/>
      <c r="L12" s="99"/>
      <c r="M12" s="99"/>
    </row>
    <row r="13" spans="1:13" s="28" customFormat="1" x14ac:dyDescent="0.2">
      <c r="A13" s="76" t="s">
        <v>108</v>
      </c>
      <c r="B13" s="76"/>
      <c r="C13" s="76"/>
      <c r="D13" s="76"/>
      <c r="E13" s="79"/>
      <c r="F13" s="79"/>
      <c r="G13" s="81"/>
      <c r="H13" s="79"/>
      <c r="I13" s="79"/>
      <c r="J13" s="76"/>
      <c r="K13" s="76"/>
      <c r="L13" s="100"/>
      <c r="M13" s="100"/>
    </row>
    <row r="14" spans="1:13" s="28" customFormat="1" x14ac:dyDescent="0.2">
      <c r="A14" s="76" t="s">
        <v>109</v>
      </c>
      <c r="B14" s="77"/>
      <c r="C14" s="77"/>
      <c r="D14" s="77"/>
      <c r="E14" s="78"/>
      <c r="F14" s="78"/>
      <c r="G14" s="80"/>
      <c r="H14" s="78"/>
      <c r="I14" s="78"/>
      <c r="J14" s="77"/>
      <c r="K14" s="77"/>
      <c r="L14" s="99"/>
      <c r="M14" s="99"/>
    </row>
    <row r="15" spans="1:13" s="28" customFormat="1" x14ac:dyDescent="0.2">
      <c r="A15" s="76" t="s">
        <v>110</v>
      </c>
      <c r="B15" s="76"/>
      <c r="C15" s="76"/>
      <c r="D15" s="76"/>
      <c r="E15" s="79"/>
      <c r="F15" s="79"/>
      <c r="G15" s="81"/>
      <c r="H15" s="79"/>
      <c r="I15" s="79"/>
      <c r="J15" s="76"/>
      <c r="K15" s="76"/>
      <c r="L15" s="100"/>
      <c r="M15" s="100"/>
    </row>
    <row r="16" spans="1:13" s="28" customFormat="1" x14ac:dyDescent="0.2">
      <c r="A16" s="76" t="s">
        <v>111</v>
      </c>
      <c r="B16" s="77"/>
      <c r="C16" s="77"/>
      <c r="D16" s="77"/>
      <c r="E16" s="78"/>
      <c r="F16" s="78"/>
      <c r="G16" s="80"/>
      <c r="H16" s="78"/>
      <c r="I16" s="78"/>
      <c r="J16" s="77"/>
      <c r="K16" s="77"/>
      <c r="L16" s="99"/>
      <c r="M16" s="99"/>
    </row>
    <row r="17" spans="1:13" s="28" customFormat="1" x14ac:dyDescent="0.2">
      <c r="A17" s="76" t="s">
        <v>112</v>
      </c>
      <c r="B17" s="76"/>
      <c r="C17" s="76"/>
      <c r="D17" s="76"/>
      <c r="E17" s="79"/>
      <c r="F17" s="79"/>
      <c r="G17" s="81"/>
      <c r="H17" s="79"/>
      <c r="I17" s="79"/>
      <c r="J17" s="76"/>
      <c r="K17" s="76"/>
      <c r="L17" s="100"/>
      <c r="M17" s="100"/>
    </row>
    <row r="18" spans="1:13" s="28" customFormat="1" x14ac:dyDescent="0.2">
      <c r="A18" s="76" t="s">
        <v>113</v>
      </c>
      <c r="B18" s="77"/>
      <c r="C18" s="77"/>
      <c r="D18" s="77"/>
      <c r="E18" s="78"/>
      <c r="F18" s="78"/>
      <c r="G18" s="80"/>
      <c r="H18" s="78"/>
      <c r="I18" s="78"/>
      <c r="J18" s="77"/>
      <c r="K18" s="77"/>
      <c r="L18" s="99"/>
      <c r="M18" s="99"/>
    </row>
    <row r="19" spans="1:13" s="28" customFormat="1" x14ac:dyDescent="0.2">
      <c r="A19" s="76" t="s">
        <v>114</v>
      </c>
      <c r="B19" s="76"/>
      <c r="C19" s="76"/>
      <c r="D19" s="76"/>
      <c r="E19" s="79"/>
      <c r="F19" s="79"/>
      <c r="G19" s="81"/>
      <c r="H19" s="79"/>
      <c r="I19" s="79"/>
      <c r="J19" s="76"/>
      <c r="K19" s="76"/>
      <c r="L19" s="100"/>
      <c r="M19" s="100"/>
    </row>
    <row r="20" spans="1:13" s="28" customFormat="1" x14ac:dyDescent="0.2">
      <c r="A20" s="76" t="s">
        <v>115</v>
      </c>
      <c r="B20" s="77"/>
      <c r="C20" s="77"/>
      <c r="D20" s="77"/>
      <c r="E20" s="78"/>
      <c r="F20" s="78"/>
      <c r="G20" s="80"/>
      <c r="H20" s="78"/>
      <c r="I20" s="78"/>
      <c r="J20" s="77"/>
      <c r="K20" s="77"/>
      <c r="L20" s="99"/>
      <c r="M20" s="99"/>
    </row>
    <row r="21" spans="1:13" s="28" customFormat="1" x14ac:dyDescent="0.2">
      <c r="A21" s="76" t="s">
        <v>116</v>
      </c>
      <c r="B21" s="76"/>
      <c r="C21" s="76"/>
      <c r="D21" s="76"/>
      <c r="E21" s="79"/>
      <c r="F21" s="79"/>
      <c r="G21" s="81"/>
      <c r="H21" s="79"/>
      <c r="I21" s="79"/>
      <c r="J21" s="76"/>
      <c r="K21" s="76"/>
      <c r="L21" s="100"/>
      <c r="M21" s="100"/>
    </row>
    <row r="22" spans="1:13" s="28" customFormat="1" x14ac:dyDescent="0.2">
      <c r="A22" s="76" t="s">
        <v>117</v>
      </c>
      <c r="B22" s="77"/>
      <c r="C22" s="77"/>
      <c r="D22" s="77"/>
      <c r="E22" s="78"/>
      <c r="F22" s="78"/>
      <c r="G22" s="80"/>
      <c r="H22" s="78"/>
      <c r="I22" s="78"/>
      <c r="J22" s="77"/>
      <c r="K22" s="77"/>
      <c r="L22" s="99"/>
      <c r="M22" s="99"/>
    </row>
    <row r="23" spans="1:13" s="28" customFormat="1" x14ac:dyDescent="0.2">
      <c r="A23" s="76" t="s">
        <v>118</v>
      </c>
      <c r="B23" s="76"/>
      <c r="C23" s="76"/>
      <c r="D23" s="76"/>
      <c r="E23" s="79"/>
      <c r="F23" s="79"/>
      <c r="G23" s="81"/>
      <c r="H23" s="79"/>
      <c r="I23" s="79"/>
      <c r="J23" s="76"/>
      <c r="K23" s="76"/>
      <c r="L23" s="100"/>
      <c r="M23" s="100"/>
    </row>
    <row r="24" spans="1:13" s="28" customFormat="1" x14ac:dyDescent="0.2">
      <c r="A24" s="76" t="s">
        <v>119</v>
      </c>
      <c r="B24" s="77"/>
      <c r="C24" s="77"/>
      <c r="D24" s="77"/>
      <c r="E24" s="78"/>
      <c r="F24" s="78"/>
      <c r="G24" s="80"/>
      <c r="H24" s="78"/>
      <c r="I24" s="78"/>
      <c r="J24" s="77"/>
      <c r="K24" s="77"/>
      <c r="L24" s="99"/>
      <c r="M24" s="99"/>
    </row>
    <row r="25" spans="1:13" s="28" customFormat="1" x14ac:dyDescent="0.2">
      <c r="A25" s="76" t="s">
        <v>120</v>
      </c>
      <c r="B25" s="76"/>
      <c r="C25" s="76"/>
      <c r="D25" s="76"/>
      <c r="E25" s="79"/>
      <c r="F25" s="79"/>
      <c r="G25" s="81"/>
      <c r="H25" s="79"/>
      <c r="I25" s="79"/>
      <c r="J25" s="76"/>
      <c r="K25" s="76"/>
      <c r="L25" s="100"/>
      <c r="M25" s="100"/>
    </row>
    <row r="26" spans="1:13" s="28" customFormat="1" x14ac:dyDescent="0.2">
      <c r="A26" s="76" t="s">
        <v>121</v>
      </c>
      <c r="B26" s="77"/>
      <c r="C26" s="77"/>
      <c r="D26" s="77"/>
      <c r="E26" s="78"/>
      <c r="F26" s="78"/>
      <c r="G26" s="80"/>
      <c r="H26" s="78"/>
      <c r="I26" s="78"/>
      <c r="J26" s="77"/>
      <c r="K26" s="77"/>
      <c r="L26" s="99"/>
      <c r="M26" s="99"/>
    </row>
    <row r="27" spans="1:13" s="28" customFormat="1" x14ac:dyDescent="0.2">
      <c r="A27" s="76" t="s">
        <v>122</v>
      </c>
      <c r="B27" s="76"/>
      <c r="C27" s="76"/>
      <c r="D27" s="76"/>
      <c r="E27" s="79"/>
      <c r="F27" s="79"/>
      <c r="G27" s="81"/>
      <c r="H27" s="79"/>
      <c r="I27" s="79"/>
      <c r="J27" s="76"/>
      <c r="K27" s="76"/>
      <c r="L27" s="100"/>
      <c r="M27" s="100"/>
    </row>
    <row r="28" spans="1:13" s="28" customFormat="1" x14ac:dyDescent="0.2">
      <c r="A28" s="76" t="s">
        <v>123</v>
      </c>
      <c r="B28" s="8"/>
      <c r="C28" s="8"/>
      <c r="D28" s="8"/>
      <c r="E28" s="29"/>
      <c r="F28" s="29"/>
      <c r="G28" s="8"/>
      <c r="H28" s="29"/>
      <c r="I28" s="29"/>
      <c r="J28" s="8"/>
      <c r="K28" s="8"/>
      <c r="L28" s="101"/>
      <c r="M28" s="101"/>
    </row>
    <row r="29" spans="1:13" s="28" customFormat="1" x14ac:dyDescent="0.2">
      <c r="A29" s="76" t="s">
        <v>124</v>
      </c>
      <c r="B29" s="8"/>
      <c r="C29" s="8"/>
      <c r="D29" s="8"/>
      <c r="E29" s="29"/>
      <c r="F29" s="29"/>
      <c r="G29" s="8"/>
      <c r="H29" s="29"/>
      <c r="I29" s="29"/>
      <c r="J29" s="8"/>
      <c r="K29" s="8"/>
      <c r="L29" s="101"/>
      <c r="M29" s="101"/>
    </row>
    <row r="30" spans="1:13" s="28" customFormat="1" x14ac:dyDescent="0.2">
      <c r="A30" s="76" t="s">
        <v>125</v>
      </c>
      <c r="B30" s="8"/>
      <c r="C30" s="8"/>
      <c r="D30" s="8"/>
      <c r="E30" s="29"/>
      <c r="F30" s="29"/>
      <c r="G30" s="8"/>
      <c r="H30" s="29"/>
      <c r="I30" s="29"/>
      <c r="J30" s="8"/>
      <c r="K30" s="8"/>
      <c r="L30" s="101"/>
      <c r="M30" s="101"/>
    </row>
    <row r="31" spans="1:13" s="28" customFormat="1" x14ac:dyDescent="0.2">
      <c r="A31" s="76" t="s">
        <v>126</v>
      </c>
      <c r="B31" s="8"/>
      <c r="C31" s="8"/>
      <c r="D31" s="8"/>
      <c r="E31" s="29"/>
      <c r="F31" s="29"/>
      <c r="G31" s="8"/>
      <c r="H31" s="29"/>
      <c r="I31" s="29"/>
      <c r="J31" s="8"/>
      <c r="K31" s="8"/>
      <c r="L31" s="101"/>
      <c r="M31" s="101"/>
    </row>
    <row r="32" spans="1:13" s="28" customFormat="1" x14ac:dyDescent="0.2">
      <c r="A32" s="76" t="s">
        <v>127</v>
      </c>
      <c r="B32" s="8"/>
      <c r="C32" s="8"/>
      <c r="D32" s="8"/>
      <c r="E32" s="29"/>
      <c r="F32" s="29"/>
      <c r="G32" s="8"/>
      <c r="H32" s="29"/>
      <c r="I32" s="29"/>
      <c r="J32" s="8"/>
      <c r="K32" s="8"/>
      <c r="L32" s="101"/>
      <c r="M32" s="101"/>
    </row>
    <row r="33" spans="1:13" s="28" customFormat="1" x14ac:dyDescent="0.2">
      <c r="A33" s="76" t="s">
        <v>128</v>
      </c>
      <c r="B33" s="8"/>
      <c r="C33" s="8"/>
      <c r="D33" s="8"/>
      <c r="E33" s="29"/>
      <c r="F33" s="29"/>
      <c r="G33" s="8"/>
      <c r="H33" s="29"/>
      <c r="I33" s="29"/>
      <c r="J33" s="8"/>
      <c r="K33" s="8"/>
      <c r="L33" s="101"/>
      <c r="M33" s="101"/>
    </row>
    <row r="34" spans="1:13" s="28" customFormat="1" x14ac:dyDescent="0.2">
      <c r="A34" s="76" t="s">
        <v>129</v>
      </c>
      <c r="B34" s="8"/>
      <c r="C34" s="8"/>
      <c r="D34" s="8"/>
      <c r="E34" s="29"/>
      <c r="F34" s="29"/>
      <c r="G34" s="8"/>
      <c r="H34" s="29"/>
      <c r="I34" s="29"/>
      <c r="J34" s="8"/>
      <c r="K34" s="8"/>
      <c r="L34" s="101"/>
      <c r="M34" s="101"/>
    </row>
    <row r="35" spans="1:13" s="28" customFormat="1" x14ac:dyDescent="0.2">
      <c r="A35" s="76" t="s">
        <v>130</v>
      </c>
      <c r="B35" s="8"/>
      <c r="C35" s="8"/>
      <c r="D35" s="8"/>
      <c r="E35" s="29"/>
      <c r="F35" s="29"/>
      <c r="G35" s="8"/>
      <c r="H35" s="29"/>
      <c r="I35" s="29"/>
      <c r="J35" s="8"/>
      <c r="K35" s="8"/>
      <c r="L35" s="101"/>
      <c r="M35" s="101"/>
    </row>
    <row r="36" spans="1:13" s="28" customFormat="1" x14ac:dyDescent="0.2">
      <c r="A36" s="76" t="s">
        <v>165</v>
      </c>
      <c r="B36" s="8"/>
      <c r="C36" s="8"/>
      <c r="D36" s="8"/>
      <c r="E36" s="29"/>
      <c r="F36" s="29"/>
      <c r="G36" s="8"/>
      <c r="H36" s="29"/>
      <c r="I36" s="29"/>
      <c r="J36" s="8"/>
      <c r="K36" s="8"/>
      <c r="L36" s="101"/>
      <c r="M36" s="101"/>
    </row>
    <row r="37" spans="1:13" s="28" customFormat="1" x14ac:dyDescent="0.2">
      <c r="A37" s="76" t="s">
        <v>166</v>
      </c>
      <c r="B37" s="8"/>
      <c r="C37" s="8"/>
      <c r="D37" s="8"/>
      <c r="E37" s="29"/>
      <c r="F37" s="29"/>
      <c r="G37" s="8"/>
      <c r="H37" s="29"/>
      <c r="I37" s="29"/>
      <c r="J37" s="8"/>
      <c r="K37" s="8"/>
      <c r="L37" s="101"/>
      <c r="M37" s="101"/>
    </row>
    <row r="38" spans="1:13" s="28" customFormat="1" x14ac:dyDescent="0.2">
      <c r="A38" s="76" t="s">
        <v>167</v>
      </c>
      <c r="B38" s="8"/>
      <c r="C38" s="8"/>
      <c r="D38" s="8"/>
      <c r="E38" s="29"/>
      <c r="F38" s="29"/>
      <c r="G38" s="8"/>
      <c r="H38" s="29"/>
      <c r="I38" s="29"/>
      <c r="J38" s="8"/>
      <c r="K38" s="8"/>
      <c r="L38" s="101"/>
      <c r="M38" s="101"/>
    </row>
    <row r="39" spans="1:13" s="28" customFormat="1" x14ac:dyDescent="0.2">
      <c r="A39" s="76" t="s">
        <v>168</v>
      </c>
      <c r="B39" s="8"/>
      <c r="C39" s="8"/>
      <c r="D39" s="8"/>
      <c r="E39" s="29"/>
      <c r="F39" s="29"/>
      <c r="G39" s="8"/>
      <c r="H39" s="29"/>
      <c r="I39" s="29"/>
      <c r="J39" s="8"/>
      <c r="K39" s="8"/>
      <c r="L39" s="101"/>
      <c r="M39" s="101"/>
    </row>
    <row r="40" spans="1:13" s="28" customFormat="1" x14ac:dyDescent="0.2">
      <c r="A40" s="76" t="s">
        <v>169</v>
      </c>
      <c r="B40" s="8"/>
      <c r="C40" s="8"/>
      <c r="D40" s="8"/>
      <c r="E40" s="29"/>
      <c r="F40" s="29"/>
      <c r="G40" s="8"/>
      <c r="H40" s="29"/>
      <c r="I40" s="29"/>
      <c r="J40" s="8"/>
      <c r="K40" s="8"/>
      <c r="L40" s="101"/>
      <c r="M40" s="101"/>
    </row>
    <row r="41" spans="1:13" s="28" customFormat="1" x14ac:dyDescent="0.2">
      <c r="A41" s="76" t="s">
        <v>170</v>
      </c>
      <c r="B41" s="8"/>
      <c r="C41" s="8"/>
      <c r="D41" s="8"/>
      <c r="E41" s="29"/>
      <c r="F41" s="29"/>
      <c r="G41" s="8"/>
      <c r="H41" s="29"/>
      <c r="I41" s="29"/>
      <c r="J41" s="8"/>
      <c r="K41" s="8"/>
      <c r="L41" s="101"/>
      <c r="M41" s="101"/>
    </row>
    <row r="42" spans="1:13" s="28" customFormat="1" x14ac:dyDescent="0.2">
      <c r="A42" s="76" t="s">
        <v>171</v>
      </c>
      <c r="B42" s="8"/>
      <c r="C42" s="8"/>
      <c r="D42" s="8"/>
      <c r="E42" s="29"/>
      <c r="F42" s="29"/>
      <c r="G42" s="8"/>
      <c r="H42" s="29"/>
      <c r="I42" s="29"/>
      <c r="J42" s="8"/>
      <c r="K42" s="8"/>
      <c r="L42" s="101"/>
      <c r="M42" s="101"/>
    </row>
    <row r="43" spans="1:13" s="28" customFormat="1" x14ac:dyDescent="0.2">
      <c r="A43" s="76" t="s">
        <v>172</v>
      </c>
      <c r="B43" s="8"/>
      <c r="C43" s="8"/>
      <c r="D43" s="8"/>
      <c r="E43" s="29"/>
      <c r="F43" s="29"/>
      <c r="G43" s="8"/>
      <c r="H43" s="29"/>
      <c r="I43" s="29"/>
      <c r="J43" s="8"/>
      <c r="K43" s="8"/>
      <c r="L43" s="101"/>
      <c r="M43" s="101"/>
    </row>
  </sheetData>
  <autoFilter ref="A3:M3" xr:uid="{00000000-0009-0000-0000-000003000000}"/>
  <dataValidations count="2">
    <dataValidation type="date" errorStyle="information" allowBlank="1" showErrorMessage="1" errorTitle="Check the date" error="Please set the date to occur within years 2017 - 2029." promptTitle="Date range is set" prompt="Please set the date to occur within years 2017 - 2029." sqref="L4:M43" xr:uid="{F43D30FF-69B8-4E32-B126-90FC937C588B}">
      <formula1>42736</formula1>
      <formula2>47483</formula2>
    </dataValidation>
    <dataValidation type="textLength" errorStyle="information" operator="lessThanOrEqual" allowBlank="1" showInputMessage="1" showErrorMessage="1" errorTitle="Please be concise" error="The title should be a few words only, to the point. Further explanation can be given in the 'Description' field._x000a_Note that the current title may not fit in full in all project document fields or reports." sqref="D4:D43" xr:uid="{B3B830FA-B3FE-48D4-AB91-63D1AD259F7A}">
      <formula1>100</formula1>
    </dataValidation>
  </dataValidations>
  <printOptions horizontalCentered="1"/>
  <pageMargins left="0.39370078740157483" right="0.39370078740157483" top="0.78740157480314965" bottom="0.78740157480314965" header="0.31496062992125984" footer="0.31496062992125984"/>
  <pageSetup paperSize="8" scale="70" fitToWidth="2" fitToHeight="9" orientation="landscape" r:id="rId1"/>
  <headerFooter>
    <oddFooter>&amp;L&amp;8&amp;Z&amp;F / &amp;A&amp;C&amp;8Printed on &amp;D, &amp;T&amp;R&amp;8Page &amp;P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41" operator="equal" id="{65C192E3-5CFB-44BE-A35C-6097CFD3EE16}">
            <xm:f>'Risk rating'!$A$27</xm:f>
            <x14:dxf>
              <fill>
                <patternFill>
                  <bgColor theme="9" tint="0.39994506668294322"/>
                </patternFill>
              </fill>
            </x14:dxf>
          </x14:cfRule>
          <x14:cfRule type="cellIs" priority="42" operator="equal" id="{D809A682-85A4-400B-956D-3942DE1E0995}">
            <xm:f>'Risk rating'!$A$28</xm:f>
            <x14:dxf>
              <fill>
                <patternFill>
                  <bgColor theme="7" tint="0.59996337778862885"/>
                </patternFill>
              </fill>
            </x14:dxf>
          </x14:cfRule>
          <x14:cfRule type="cellIs" priority="43" operator="equal" id="{AF992349-5BD8-4617-B931-767077E57E4D}">
            <xm:f>'Risk rating'!$A$29</xm:f>
            <x14:dxf>
              <fill>
                <patternFill>
                  <bgColor rgb="FFFFCCCC"/>
                </patternFill>
              </fill>
            </x14:dxf>
          </x14:cfRule>
          <xm:sqref>G1:G43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xr:uid="{00000000-0002-0000-0300-000001000000}">
          <x14:formula1>
            <xm:f>'Data Validation'!$E$9:$E$14</xm:f>
          </x14:formula1>
          <xm:sqref>B4:B43</xm:sqref>
        </x14:dataValidation>
        <x14:dataValidation type="list" allowBlank="1" showInputMessage="1" showErrorMessage="1" xr:uid="{36EE2278-DBB8-467E-82F8-E5D5CD148096}">
          <x14:formula1>
            <xm:f>'Data Validation'!$F$9:$F$16</xm:f>
          </x14:formula1>
          <xm:sqref>C4:C43</xm:sqref>
        </x14:dataValidation>
        <x14:dataValidation type="list" allowBlank="1" showInputMessage="1" showErrorMessage="1" xr:uid="{00000000-0002-0000-0300-000000000000}">
          <x14:formula1>
            <xm:f>'Risk rating'!$A$27:$A$27</xm:f>
          </x14:formula1>
          <xm:sqref>G4:G43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DEB83-A141-4A2F-B15E-39F6A19D994A}">
  <sheetPr>
    <tabColor theme="8" tint="0.79998168889431442"/>
    <pageSetUpPr fitToPage="1"/>
  </sheetPr>
  <dimension ref="A1:K43"/>
  <sheetViews>
    <sheetView zoomScale="90" zoomScaleNormal="90" workbookViewId="0">
      <pane xSplit="3" ySplit="3" topLeftCell="D4" activePane="bottomRight" state="frozen"/>
      <selection pane="topRight" activeCell="D1" sqref="D1"/>
      <selection pane="bottomLeft" activeCell="A4" sqref="A4"/>
      <selection pane="bottomRight" activeCell="B5" sqref="B5"/>
    </sheetView>
  </sheetViews>
  <sheetFormatPr defaultRowHeight="12.75" x14ac:dyDescent="0.2"/>
  <cols>
    <col min="1" max="1" width="10.7109375" style="91" customWidth="1"/>
    <col min="2" max="2" width="12.7109375" style="91" customWidth="1"/>
    <col min="3" max="4" width="50.7109375" style="91" customWidth="1"/>
    <col min="5" max="5" width="12.7109375" style="97" customWidth="1"/>
    <col min="6" max="7" width="12.7109375" style="91" customWidth="1"/>
    <col min="8" max="8" width="12.7109375" style="107" customWidth="1"/>
    <col min="9" max="9" width="20.7109375" style="97" customWidth="1"/>
    <col min="10" max="10" width="12.7109375" style="108" customWidth="1"/>
    <col min="11" max="11" width="50.7109375" style="91" customWidth="1"/>
    <col min="12" max="16384" width="9.140625" style="91"/>
  </cols>
  <sheetData>
    <row r="1" spans="1:11" s="90" customFormat="1" ht="45" customHeight="1" x14ac:dyDescent="0.2">
      <c r="A1" s="27"/>
      <c r="B1" s="27"/>
      <c r="C1" s="27"/>
      <c r="D1" s="89" t="str">
        <f>CONCATENATE("PROJECT CHANGE REGISTER for ",'Cover Sheet'!D14," Project")</f>
        <v>PROJECT CHANGE REGISTER for &lt;Project name&gt; Project</v>
      </c>
      <c r="E1" s="27"/>
      <c r="H1" s="103"/>
      <c r="I1" s="27"/>
      <c r="J1" s="103"/>
      <c r="K1" s="27"/>
    </row>
    <row r="2" spans="1:11" s="90" customFormat="1" ht="20.100000000000001" customHeight="1" x14ac:dyDescent="0.2">
      <c r="A2" s="156"/>
      <c r="B2" s="157"/>
      <c r="C2" s="158" t="s">
        <v>241</v>
      </c>
      <c r="D2" s="157"/>
      <c r="E2" s="157"/>
      <c r="F2" s="159"/>
      <c r="G2" s="160"/>
      <c r="H2" s="161"/>
      <c r="I2" s="164"/>
      <c r="J2" s="165" t="s">
        <v>240</v>
      </c>
      <c r="K2" s="166"/>
    </row>
    <row r="3" spans="1:11" s="27" customFormat="1" ht="39.950000000000003" customHeight="1" x14ac:dyDescent="0.2">
      <c r="A3" s="162" t="s">
        <v>259</v>
      </c>
      <c r="B3" s="162" t="s">
        <v>205</v>
      </c>
      <c r="C3" s="162" t="s">
        <v>3</v>
      </c>
      <c r="D3" s="162" t="s">
        <v>4</v>
      </c>
      <c r="E3" s="162" t="s">
        <v>93</v>
      </c>
      <c r="F3" s="162" t="s">
        <v>255</v>
      </c>
      <c r="G3" s="162" t="s">
        <v>1</v>
      </c>
      <c r="H3" s="163" t="s">
        <v>256</v>
      </c>
      <c r="I3" s="162" t="s">
        <v>7</v>
      </c>
      <c r="J3" s="163" t="s">
        <v>257</v>
      </c>
      <c r="K3" s="162" t="s">
        <v>258</v>
      </c>
    </row>
    <row r="4" spans="1:11" ht="76.5" x14ac:dyDescent="0.2">
      <c r="A4" s="10" t="s">
        <v>270</v>
      </c>
      <c r="B4" s="37" t="s">
        <v>262</v>
      </c>
      <c r="C4" s="37" t="s">
        <v>318</v>
      </c>
      <c r="D4" s="95" t="s">
        <v>317</v>
      </c>
      <c r="E4" s="1" t="s">
        <v>42</v>
      </c>
      <c r="F4" s="10" t="s">
        <v>185</v>
      </c>
      <c r="G4" s="37" t="s">
        <v>263</v>
      </c>
      <c r="H4" s="104">
        <v>43418</v>
      </c>
      <c r="I4" s="1" t="s">
        <v>230</v>
      </c>
      <c r="J4" s="104">
        <v>43448</v>
      </c>
      <c r="K4" s="109" t="s">
        <v>316</v>
      </c>
    </row>
    <row r="5" spans="1:11" x14ac:dyDescent="0.2">
      <c r="A5" s="10" t="s">
        <v>271</v>
      </c>
      <c r="B5" s="36"/>
      <c r="C5" s="2"/>
      <c r="D5" s="33"/>
      <c r="E5" s="2"/>
      <c r="F5" s="10"/>
      <c r="G5" s="36"/>
      <c r="H5" s="105"/>
      <c r="I5" s="2"/>
      <c r="J5" s="105"/>
      <c r="K5" s="109"/>
    </row>
    <row r="6" spans="1:11" x14ac:dyDescent="0.2">
      <c r="A6" s="10" t="s">
        <v>272</v>
      </c>
      <c r="B6" s="37"/>
      <c r="C6" s="1"/>
      <c r="D6" s="34"/>
      <c r="E6" s="1"/>
      <c r="F6" s="10"/>
      <c r="G6" s="37"/>
      <c r="H6" s="104"/>
      <c r="I6" s="1"/>
      <c r="J6" s="104"/>
      <c r="K6" s="109"/>
    </row>
    <row r="7" spans="1:11" x14ac:dyDescent="0.2">
      <c r="A7" s="10" t="s">
        <v>273</v>
      </c>
      <c r="B7" s="36"/>
      <c r="C7" s="2"/>
      <c r="D7" s="33"/>
      <c r="E7" s="2"/>
      <c r="F7" s="10"/>
      <c r="G7" s="36"/>
      <c r="H7" s="105"/>
      <c r="I7" s="2"/>
      <c r="J7" s="105"/>
      <c r="K7" s="109"/>
    </row>
    <row r="8" spans="1:11" x14ac:dyDescent="0.2">
      <c r="A8" s="10" t="s">
        <v>274</v>
      </c>
      <c r="B8" s="37"/>
      <c r="C8" s="1"/>
      <c r="D8" s="34"/>
      <c r="E8" s="1"/>
      <c r="F8" s="10"/>
      <c r="G8" s="37"/>
      <c r="H8" s="104"/>
      <c r="I8" s="1"/>
      <c r="J8" s="104"/>
      <c r="K8" s="109"/>
    </row>
    <row r="9" spans="1:11" x14ac:dyDescent="0.2">
      <c r="A9" s="10" t="s">
        <v>275</v>
      </c>
      <c r="B9" s="36"/>
      <c r="C9" s="2"/>
      <c r="D9" s="33"/>
      <c r="E9" s="2"/>
      <c r="F9" s="10"/>
      <c r="G9" s="36"/>
      <c r="H9" s="105"/>
      <c r="I9" s="2"/>
      <c r="J9" s="105"/>
      <c r="K9" s="109"/>
    </row>
    <row r="10" spans="1:11" x14ac:dyDescent="0.2">
      <c r="A10" s="10" t="s">
        <v>276</v>
      </c>
      <c r="B10" s="37"/>
      <c r="C10" s="1"/>
      <c r="D10" s="34"/>
      <c r="E10" s="1"/>
      <c r="F10" s="10"/>
      <c r="G10" s="37"/>
      <c r="H10" s="104"/>
      <c r="I10" s="1"/>
      <c r="J10" s="104"/>
      <c r="K10" s="109"/>
    </row>
    <row r="11" spans="1:11" x14ac:dyDescent="0.2">
      <c r="A11" s="10" t="s">
        <v>277</v>
      </c>
      <c r="B11" s="36"/>
      <c r="C11" s="2"/>
      <c r="D11" s="33"/>
      <c r="E11" s="2"/>
      <c r="F11" s="10"/>
      <c r="G11" s="36"/>
      <c r="H11" s="105"/>
      <c r="I11" s="2"/>
      <c r="J11" s="105"/>
      <c r="K11" s="109"/>
    </row>
    <row r="12" spans="1:11" x14ac:dyDescent="0.2">
      <c r="A12" s="10" t="s">
        <v>278</v>
      </c>
      <c r="B12" s="37"/>
      <c r="C12" s="1"/>
      <c r="D12" s="34"/>
      <c r="E12" s="1"/>
      <c r="F12" s="10"/>
      <c r="G12" s="37"/>
      <c r="H12" s="104"/>
      <c r="I12" s="1"/>
      <c r="J12" s="104"/>
      <c r="K12" s="109"/>
    </row>
    <row r="13" spans="1:11" x14ac:dyDescent="0.2">
      <c r="A13" s="10" t="s">
        <v>279</v>
      </c>
      <c r="B13" s="36"/>
      <c r="C13" s="2"/>
      <c r="D13" s="33"/>
      <c r="E13" s="2"/>
      <c r="F13" s="10"/>
      <c r="G13" s="36"/>
      <c r="H13" s="105"/>
      <c r="I13" s="2"/>
      <c r="J13" s="105"/>
      <c r="K13" s="109"/>
    </row>
    <row r="14" spans="1:11" x14ac:dyDescent="0.2">
      <c r="A14" s="10" t="s">
        <v>280</v>
      </c>
      <c r="B14" s="37"/>
      <c r="C14" s="1"/>
      <c r="D14" s="34"/>
      <c r="E14" s="1"/>
      <c r="F14" s="10"/>
      <c r="G14" s="37"/>
      <c r="H14" s="104"/>
      <c r="I14" s="1"/>
      <c r="J14" s="104"/>
      <c r="K14" s="109"/>
    </row>
    <row r="15" spans="1:11" x14ac:dyDescent="0.2">
      <c r="A15" s="10" t="s">
        <v>281</v>
      </c>
      <c r="B15" s="36"/>
      <c r="C15" s="2"/>
      <c r="D15" s="33"/>
      <c r="E15" s="2"/>
      <c r="F15" s="10"/>
      <c r="G15" s="36"/>
      <c r="H15" s="105"/>
      <c r="I15" s="2"/>
      <c r="J15" s="105"/>
      <c r="K15" s="109"/>
    </row>
    <row r="16" spans="1:11" x14ac:dyDescent="0.2">
      <c r="A16" s="10" t="s">
        <v>282</v>
      </c>
      <c r="B16" s="37"/>
      <c r="C16" s="1"/>
      <c r="D16" s="34"/>
      <c r="E16" s="1"/>
      <c r="F16" s="10"/>
      <c r="G16" s="37"/>
      <c r="H16" s="104"/>
      <c r="I16" s="1"/>
      <c r="J16" s="104"/>
      <c r="K16" s="109"/>
    </row>
    <row r="17" spans="1:11" x14ac:dyDescent="0.2">
      <c r="A17" s="10" t="s">
        <v>283</v>
      </c>
      <c r="B17" s="36"/>
      <c r="C17" s="2"/>
      <c r="D17" s="33"/>
      <c r="E17" s="2"/>
      <c r="F17" s="10"/>
      <c r="G17" s="36"/>
      <c r="H17" s="105"/>
      <c r="I17" s="2"/>
      <c r="J17" s="105"/>
      <c r="K17" s="109"/>
    </row>
    <row r="18" spans="1:11" x14ac:dyDescent="0.2">
      <c r="A18" s="10" t="s">
        <v>284</v>
      </c>
      <c r="B18" s="37"/>
      <c r="C18" s="1"/>
      <c r="D18" s="34"/>
      <c r="E18" s="1"/>
      <c r="F18" s="10"/>
      <c r="G18" s="37"/>
      <c r="H18" s="104"/>
      <c r="I18" s="1"/>
      <c r="J18" s="104"/>
      <c r="K18" s="109"/>
    </row>
    <row r="19" spans="1:11" x14ac:dyDescent="0.2">
      <c r="A19" s="10" t="s">
        <v>285</v>
      </c>
      <c r="B19" s="36"/>
      <c r="C19" s="2"/>
      <c r="D19" s="33"/>
      <c r="E19" s="2"/>
      <c r="F19" s="10"/>
      <c r="G19" s="36"/>
      <c r="H19" s="105"/>
      <c r="I19" s="2"/>
      <c r="J19" s="105"/>
      <c r="K19" s="109"/>
    </row>
    <row r="20" spans="1:11" x14ac:dyDescent="0.2">
      <c r="A20" s="10" t="s">
        <v>286</v>
      </c>
      <c r="B20" s="37"/>
      <c r="C20" s="1"/>
      <c r="D20" s="34"/>
      <c r="E20" s="1"/>
      <c r="F20" s="10"/>
      <c r="G20" s="37"/>
      <c r="H20" s="104"/>
      <c r="I20" s="1"/>
      <c r="J20" s="104"/>
      <c r="K20" s="109"/>
    </row>
    <row r="21" spans="1:11" x14ac:dyDescent="0.2">
      <c r="A21" s="10" t="s">
        <v>287</v>
      </c>
      <c r="B21" s="36"/>
      <c r="C21" s="2"/>
      <c r="D21" s="33"/>
      <c r="E21" s="2"/>
      <c r="F21" s="10"/>
      <c r="G21" s="36"/>
      <c r="H21" s="105"/>
      <c r="I21" s="2"/>
      <c r="J21" s="105"/>
      <c r="K21" s="109"/>
    </row>
    <row r="22" spans="1:11" x14ac:dyDescent="0.2">
      <c r="A22" s="10" t="s">
        <v>288</v>
      </c>
      <c r="B22" s="7"/>
      <c r="C22" s="7"/>
      <c r="D22" s="35"/>
      <c r="E22" s="7"/>
      <c r="F22" s="10"/>
      <c r="G22" s="7"/>
      <c r="H22" s="106"/>
      <c r="I22" s="7"/>
      <c r="J22" s="106"/>
      <c r="K22" s="109"/>
    </row>
    <row r="23" spans="1:11" x14ac:dyDescent="0.2">
      <c r="A23" s="10" t="s">
        <v>289</v>
      </c>
      <c r="B23" s="37"/>
      <c r="C23" s="1"/>
      <c r="D23" s="34"/>
      <c r="E23" s="1"/>
      <c r="F23" s="10"/>
      <c r="G23" s="37"/>
      <c r="H23" s="104"/>
      <c r="I23" s="1"/>
      <c r="J23" s="104"/>
      <c r="K23" s="109"/>
    </row>
    <row r="24" spans="1:11" x14ac:dyDescent="0.2">
      <c r="A24" s="10" t="s">
        <v>290</v>
      </c>
      <c r="B24" s="36"/>
      <c r="C24" s="2"/>
      <c r="D24" s="33"/>
      <c r="E24" s="2"/>
      <c r="F24" s="10"/>
      <c r="G24" s="36"/>
      <c r="H24" s="105"/>
      <c r="I24" s="2"/>
      <c r="J24" s="105"/>
      <c r="K24" s="109"/>
    </row>
    <row r="25" spans="1:11" x14ac:dyDescent="0.2">
      <c r="A25" s="10" t="s">
        <v>291</v>
      </c>
      <c r="B25" s="37"/>
      <c r="C25" s="1"/>
      <c r="D25" s="34"/>
      <c r="E25" s="1"/>
      <c r="F25" s="10"/>
      <c r="G25" s="37"/>
      <c r="H25" s="104"/>
      <c r="I25" s="1"/>
      <c r="J25" s="104"/>
      <c r="K25" s="109"/>
    </row>
    <row r="26" spans="1:11" x14ac:dyDescent="0.2">
      <c r="A26" s="10" t="s">
        <v>292</v>
      </c>
      <c r="B26" s="36"/>
      <c r="C26" s="2"/>
      <c r="D26" s="33"/>
      <c r="E26" s="2"/>
      <c r="F26" s="10"/>
      <c r="G26" s="36"/>
      <c r="H26" s="105"/>
      <c r="I26" s="2"/>
      <c r="J26" s="105"/>
      <c r="K26" s="109"/>
    </row>
    <row r="27" spans="1:11" x14ac:dyDescent="0.2">
      <c r="A27" s="10" t="s">
        <v>293</v>
      </c>
      <c r="B27" s="37"/>
      <c r="C27" s="1"/>
      <c r="D27" s="34"/>
      <c r="E27" s="1"/>
      <c r="F27" s="10"/>
      <c r="G27" s="37"/>
      <c r="H27" s="104"/>
      <c r="I27" s="1"/>
      <c r="J27" s="104"/>
      <c r="K27" s="109"/>
    </row>
    <row r="28" spans="1:11" x14ac:dyDescent="0.2">
      <c r="A28" s="10" t="s">
        <v>294</v>
      </c>
      <c r="B28" s="36"/>
      <c r="C28" s="2"/>
      <c r="D28" s="33"/>
      <c r="E28" s="2"/>
      <c r="F28" s="10"/>
      <c r="G28" s="36"/>
      <c r="H28" s="105"/>
      <c r="I28" s="2"/>
      <c r="J28" s="105"/>
      <c r="K28" s="109"/>
    </row>
    <row r="29" spans="1:11" x14ac:dyDescent="0.2">
      <c r="A29" s="10" t="s">
        <v>295</v>
      </c>
      <c r="B29" s="37"/>
      <c r="C29" s="1"/>
      <c r="D29" s="34"/>
      <c r="E29" s="1"/>
      <c r="F29" s="10"/>
      <c r="G29" s="37"/>
      <c r="H29" s="104"/>
      <c r="I29" s="1"/>
      <c r="J29" s="104"/>
      <c r="K29" s="109"/>
    </row>
    <row r="30" spans="1:11" x14ac:dyDescent="0.2">
      <c r="A30" s="10" t="s">
        <v>296</v>
      </c>
      <c r="B30" s="36"/>
      <c r="C30" s="2"/>
      <c r="D30" s="33"/>
      <c r="E30" s="2"/>
      <c r="F30" s="10"/>
      <c r="G30" s="36"/>
      <c r="H30" s="105"/>
      <c r="I30" s="2"/>
      <c r="J30" s="105"/>
      <c r="K30" s="109"/>
    </row>
    <row r="31" spans="1:11" x14ac:dyDescent="0.2">
      <c r="A31" s="10" t="s">
        <v>297</v>
      </c>
      <c r="B31" s="37"/>
      <c r="C31" s="1"/>
      <c r="D31" s="34"/>
      <c r="E31" s="1"/>
      <c r="F31" s="10"/>
      <c r="G31" s="37"/>
      <c r="H31" s="104"/>
      <c r="I31" s="1"/>
      <c r="J31" s="104"/>
      <c r="K31" s="109"/>
    </row>
    <row r="32" spans="1:11" x14ac:dyDescent="0.2">
      <c r="A32" s="10" t="s">
        <v>298</v>
      </c>
      <c r="B32" s="36"/>
      <c r="C32" s="2"/>
      <c r="D32" s="33"/>
      <c r="E32" s="2"/>
      <c r="F32" s="10"/>
      <c r="G32" s="36"/>
      <c r="H32" s="105"/>
      <c r="I32" s="2"/>
      <c r="J32" s="105"/>
      <c r="K32" s="109"/>
    </row>
    <row r="33" spans="1:11" x14ac:dyDescent="0.2">
      <c r="A33" s="10" t="s">
        <v>299</v>
      </c>
      <c r="B33" s="37"/>
      <c r="C33" s="1"/>
      <c r="D33" s="34"/>
      <c r="E33" s="1"/>
      <c r="F33" s="10"/>
      <c r="G33" s="37"/>
      <c r="H33" s="104"/>
      <c r="I33" s="1"/>
      <c r="J33" s="104"/>
      <c r="K33" s="109"/>
    </row>
    <row r="34" spans="1:11" x14ac:dyDescent="0.2">
      <c r="A34" s="10" t="s">
        <v>300</v>
      </c>
      <c r="B34" s="36"/>
      <c r="C34" s="2"/>
      <c r="D34" s="33"/>
      <c r="E34" s="2"/>
      <c r="F34" s="10"/>
      <c r="G34" s="36"/>
      <c r="H34" s="105"/>
      <c r="I34" s="2"/>
      <c r="J34" s="105"/>
      <c r="K34" s="109"/>
    </row>
    <row r="35" spans="1:11" x14ac:dyDescent="0.2">
      <c r="A35" s="10" t="s">
        <v>301</v>
      </c>
      <c r="B35" s="37"/>
      <c r="C35" s="1"/>
      <c r="D35" s="34"/>
      <c r="E35" s="1"/>
      <c r="F35" s="10"/>
      <c r="G35" s="37"/>
      <c r="H35" s="104"/>
      <c r="I35" s="1"/>
      <c r="J35" s="104"/>
      <c r="K35" s="109"/>
    </row>
    <row r="36" spans="1:11" x14ac:dyDescent="0.2">
      <c r="A36" s="10" t="s">
        <v>302</v>
      </c>
      <c r="B36" s="36"/>
      <c r="C36" s="2"/>
      <c r="D36" s="33"/>
      <c r="E36" s="2"/>
      <c r="F36" s="10"/>
      <c r="G36" s="36"/>
      <c r="H36" s="105"/>
      <c r="I36" s="2"/>
      <c r="J36" s="105"/>
      <c r="K36" s="109"/>
    </row>
    <row r="37" spans="1:11" x14ac:dyDescent="0.2">
      <c r="A37" s="10" t="s">
        <v>303</v>
      </c>
      <c r="B37" s="37"/>
      <c r="C37" s="1"/>
      <c r="D37" s="34"/>
      <c r="E37" s="1"/>
      <c r="F37" s="10"/>
      <c r="G37" s="37"/>
      <c r="H37" s="104"/>
      <c r="I37" s="1"/>
      <c r="J37" s="104"/>
      <c r="K37" s="109"/>
    </row>
    <row r="38" spans="1:11" x14ac:dyDescent="0.2">
      <c r="A38" s="10" t="s">
        <v>304</v>
      </c>
      <c r="B38" s="36"/>
      <c r="C38" s="2"/>
      <c r="D38" s="33"/>
      <c r="E38" s="2"/>
      <c r="F38" s="10"/>
      <c r="G38" s="36"/>
      <c r="H38" s="105"/>
      <c r="I38" s="2"/>
      <c r="J38" s="105"/>
      <c r="K38" s="109"/>
    </row>
    <row r="39" spans="1:11" x14ac:dyDescent="0.2">
      <c r="A39" s="10" t="s">
        <v>305</v>
      </c>
      <c r="B39" s="37"/>
      <c r="C39" s="1"/>
      <c r="D39" s="34"/>
      <c r="E39" s="1"/>
      <c r="F39" s="10"/>
      <c r="G39" s="37"/>
      <c r="H39" s="104"/>
      <c r="I39" s="1"/>
      <c r="J39" s="104"/>
      <c r="K39" s="109"/>
    </row>
    <row r="40" spans="1:11" x14ac:dyDescent="0.2">
      <c r="A40" s="10" t="s">
        <v>306</v>
      </c>
      <c r="B40" s="36"/>
      <c r="C40" s="2"/>
      <c r="D40" s="33"/>
      <c r="E40" s="2"/>
      <c r="F40" s="10"/>
      <c r="G40" s="36"/>
      <c r="H40" s="105"/>
      <c r="I40" s="2"/>
      <c r="J40" s="105"/>
      <c r="K40" s="109"/>
    </row>
    <row r="41" spans="1:11" x14ac:dyDescent="0.2">
      <c r="A41" s="10" t="s">
        <v>307</v>
      </c>
      <c r="B41" s="7"/>
      <c r="C41" s="7"/>
      <c r="D41" s="35"/>
      <c r="E41" s="7"/>
      <c r="F41" s="10"/>
      <c r="G41" s="7"/>
      <c r="H41" s="106"/>
      <c r="I41" s="7"/>
      <c r="J41" s="106"/>
      <c r="K41" s="109"/>
    </row>
    <row r="42" spans="1:11" x14ac:dyDescent="0.2">
      <c r="A42" s="10" t="s">
        <v>308</v>
      </c>
      <c r="B42" s="37"/>
      <c r="C42" s="1"/>
      <c r="D42" s="34"/>
      <c r="E42" s="1"/>
      <c r="F42" s="10"/>
      <c r="G42" s="37"/>
      <c r="H42" s="104"/>
      <c r="I42" s="1"/>
      <c r="J42" s="104"/>
      <c r="K42" s="109"/>
    </row>
    <row r="43" spans="1:11" x14ac:dyDescent="0.2">
      <c r="A43" s="10" t="s">
        <v>309</v>
      </c>
      <c r="B43" s="36"/>
      <c r="C43" s="2"/>
      <c r="D43" s="33"/>
      <c r="E43" s="2"/>
      <c r="F43" s="10"/>
      <c r="G43" s="36"/>
      <c r="H43" s="105"/>
      <c r="I43" s="2"/>
      <c r="J43" s="105"/>
      <c r="K43" s="109"/>
    </row>
  </sheetData>
  <autoFilter ref="A3:K3" xr:uid="{D7E1A129-E314-4536-8E7F-2E8B76F75CB6}"/>
  <printOptions horizontalCentered="1"/>
  <pageMargins left="0.70866141732283472" right="0.70866141732283472" top="0.74803149606299213" bottom="0.74803149606299213" header="0.31496062992125984" footer="0.31496062992125984"/>
  <pageSetup paperSize="8" scale="65" fitToHeight="9" orientation="landscape" horizontalDpi="300" verticalDpi="300" r:id="rId1"/>
  <headerFooter>
    <oddFooter>&amp;L&amp;Z&amp;F / &amp;A&amp;CPrinted on &amp;D, &amp;T&amp;RPage &amp;P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44" operator="equal" id="{60637CB3-A9A8-45D1-85BF-13242B44888A}">
            <xm:f>'Risk rating'!$A$27</xm:f>
            <x14:dxf>
              <fill>
                <patternFill>
                  <bgColor theme="9" tint="0.39994506668294322"/>
                </patternFill>
              </fill>
            </x14:dxf>
          </x14:cfRule>
          <x14:cfRule type="cellIs" priority="45" operator="equal" id="{8DF355B3-106A-47A5-927D-C698963FF9F5}">
            <xm:f>'Risk rating'!$A$28</xm:f>
            <x14:dxf>
              <fill>
                <patternFill>
                  <bgColor theme="7" tint="0.59996337778862885"/>
                </patternFill>
              </fill>
            </x14:dxf>
          </x14:cfRule>
          <x14:cfRule type="cellIs" priority="46" operator="equal" id="{1BEDE8B5-3CFF-4AD4-B11D-177F4C443C4C}">
            <xm:f>'Risk rating'!$A$29</xm:f>
            <x14:dxf>
              <fill>
                <patternFill>
                  <bgColor rgb="FFFFCCCC"/>
                </patternFill>
              </fill>
            </x14:dxf>
          </x14:cfRule>
          <xm:sqref>H1:H3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E1322B25-465B-4E58-81ED-8FDB9D747349}">
          <x14:formula1>
            <xm:f>'Data Validation'!$G$9:$G$14</xm:f>
          </x14:formula1>
          <xm:sqref>B4:B43</xm:sqref>
        </x14:dataValidation>
        <x14:dataValidation type="list" allowBlank="1" showInputMessage="1" showErrorMessage="1" xr:uid="{CE46F385-4BA7-4F15-AEE2-4CC4FF769EE6}">
          <x14:formula1>
            <xm:f>'Data Validation'!$J$9:$J$11</xm:f>
          </x14:formula1>
          <xm:sqref>E4:E43</xm:sqref>
        </x14:dataValidation>
        <x14:dataValidation type="list" allowBlank="1" showInputMessage="1" showErrorMessage="1" xr:uid="{0531EFA9-844B-4AA6-AFD5-119CD367E837}">
          <x14:formula1>
            <xm:f>'Data Validation'!$I$9:$I$13</xm:f>
          </x14:formula1>
          <xm:sqref>F4:F43</xm:sqref>
        </x14:dataValidation>
        <x14:dataValidation type="list" allowBlank="1" showInputMessage="1" showErrorMessage="1" xr:uid="{549BB0AF-AAB8-48E9-A929-71309589878A}">
          <x14:formula1>
            <xm:f>'Data Validation'!$H$9:$H$15</xm:f>
          </x14:formula1>
          <xm:sqref>G4:G43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F6C3-B4BD-4162-8A0D-16318DDBD5DC}">
  <sheetPr>
    <tabColor theme="9" tint="0.59999389629810485"/>
  </sheetPr>
  <dimension ref="A1:K33"/>
  <sheetViews>
    <sheetView workbookViewId="0">
      <selection activeCell="B4" sqref="B4"/>
    </sheetView>
  </sheetViews>
  <sheetFormatPr defaultRowHeight="12.75" x14ac:dyDescent="0.2"/>
  <cols>
    <col min="1" max="2" width="12.7109375" customWidth="1"/>
    <col min="3" max="5" width="50.7109375" customWidth="1"/>
    <col min="6" max="6" width="20.7109375" customWidth="1"/>
    <col min="7" max="7" width="12.7109375" style="140" customWidth="1"/>
    <col min="8" max="8" width="20.7109375" customWidth="1"/>
  </cols>
  <sheetData>
    <row r="1" spans="1:11" s="90" customFormat="1" ht="45" customHeight="1" x14ac:dyDescent="0.2">
      <c r="A1" s="27"/>
      <c r="B1" s="27"/>
      <c r="C1" s="27"/>
      <c r="D1" s="89" t="str">
        <f>CONCATENATE("LESSONS LEARNED from ",'Cover Sheet'!D14," Project")</f>
        <v>LESSONS LEARNED from &lt;Project name&gt; Project</v>
      </c>
      <c r="E1" s="27"/>
      <c r="G1" s="139"/>
      <c r="H1" s="103"/>
      <c r="I1" s="27"/>
      <c r="J1" s="103"/>
      <c r="K1" s="27"/>
    </row>
    <row r="2" spans="1:11" ht="13.5" thickBot="1" x14ac:dyDescent="0.25"/>
    <row r="3" spans="1:11" ht="20.100000000000001" customHeight="1" thickBot="1" x14ac:dyDescent="0.25">
      <c r="A3" s="141" t="s">
        <v>366</v>
      </c>
      <c r="B3" s="142" t="s">
        <v>205</v>
      </c>
      <c r="C3" s="142" t="s">
        <v>367</v>
      </c>
      <c r="D3" s="142" t="s">
        <v>368</v>
      </c>
      <c r="E3" s="143" t="s">
        <v>369</v>
      </c>
      <c r="F3" s="143" t="s">
        <v>377</v>
      </c>
      <c r="G3" s="144" t="s">
        <v>370</v>
      </c>
      <c r="H3" s="144" t="s">
        <v>371</v>
      </c>
    </row>
    <row r="4" spans="1:11" x14ac:dyDescent="0.2">
      <c r="A4" s="129">
        <v>1</v>
      </c>
      <c r="B4" s="130"/>
      <c r="C4" s="129"/>
      <c r="D4" s="129"/>
      <c r="E4" s="129"/>
      <c r="F4" s="131"/>
      <c r="G4" s="137"/>
      <c r="H4" s="132"/>
    </row>
    <row r="5" spans="1:11" x14ac:dyDescent="0.2">
      <c r="A5" s="133">
        <v>2</v>
      </c>
      <c r="B5" s="130"/>
      <c r="C5" s="134"/>
      <c r="D5" s="133"/>
      <c r="E5" s="133"/>
      <c r="F5" s="135"/>
      <c r="G5" s="138"/>
      <c r="H5" s="136"/>
    </row>
    <row r="6" spans="1:11" x14ac:dyDescent="0.2">
      <c r="A6" s="133">
        <v>3</v>
      </c>
      <c r="B6" s="130"/>
      <c r="C6" s="134"/>
      <c r="D6" s="133"/>
      <c r="E6" s="134"/>
      <c r="F6" s="135"/>
      <c r="G6" s="138"/>
      <c r="H6" s="136"/>
    </row>
    <row r="7" spans="1:11" x14ac:dyDescent="0.2">
      <c r="A7" s="133">
        <v>4</v>
      </c>
      <c r="B7" s="130"/>
      <c r="C7" s="134"/>
      <c r="D7" s="134"/>
      <c r="E7" s="133"/>
      <c r="F7" s="135"/>
      <c r="G7" s="138"/>
      <c r="H7" s="136"/>
    </row>
    <row r="8" spans="1:11" x14ac:dyDescent="0.2">
      <c r="A8" s="133">
        <v>5</v>
      </c>
      <c r="B8" s="130"/>
      <c r="C8" s="134"/>
      <c r="D8" s="134"/>
      <c r="E8" s="133"/>
      <c r="F8" s="135"/>
      <c r="G8" s="138"/>
      <c r="H8" s="136"/>
    </row>
    <row r="9" spans="1:11" x14ac:dyDescent="0.2">
      <c r="A9" s="133">
        <v>6</v>
      </c>
      <c r="B9" s="130"/>
      <c r="C9" s="134"/>
      <c r="D9" s="134"/>
      <c r="E9" s="134"/>
      <c r="F9" s="135"/>
      <c r="G9" s="138"/>
      <c r="H9" s="136"/>
    </row>
    <row r="10" spans="1:11" x14ac:dyDescent="0.2">
      <c r="A10" s="133">
        <v>7</v>
      </c>
      <c r="B10" s="130"/>
      <c r="C10" s="133"/>
      <c r="D10" s="133"/>
      <c r="E10" s="133"/>
      <c r="F10" s="135"/>
      <c r="G10" s="138"/>
      <c r="H10" s="136"/>
    </row>
    <row r="11" spans="1:11" x14ac:dyDescent="0.2">
      <c r="A11" s="133">
        <v>8</v>
      </c>
      <c r="B11" s="130"/>
      <c r="C11" s="133"/>
      <c r="D11" s="133"/>
      <c r="E11" s="133"/>
      <c r="F11" s="135"/>
      <c r="G11" s="138"/>
      <c r="H11" s="136"/>
    </row>
    <row r="12" spans="1:11" x14ac:dyDescent="0.2">
      <c r="A12" s="133">
        <v>9</v>
      </c>
      <c r="B12" s="130"/>
      <c r="C12" s="133"/>
      <c r="D12" s="133"/>
      <c r="E12" s="133"/>
      <c r="F12" s="135"/>
      <c r="G12" s="138"/>
      <c r="H12" s="136"/>
    </row>
    <row r="13" spans="1:11" x14ac:dyDescent="0.2">
      <c r="A13" s="133">
        <v>10</v>
      </c>
      <c r="B13" s="130"/>
      <c r="C13" s="133"/>
      <c r="D13" s="133"/>
      <c r="E13" s="133"/>
      <c r="F13" s="135"/>
      <c r="G13" s="138"/>
      <c r="H13" s="136"/>
    </row>
    <row r="14" spans="1:11" x14ac:dyDescent="0.2">
      <c r="A14" s="133">
        <v>11</v>
      </c>
      <c r="B14" s="130"/>
      <c r="C14" s="133"/>
      <c r="D14" s="133"/>
      <c r="E14" s="133"/>
      <c r="F14" s="135"/>
      <c r="G14" s="138"/>
      <c r="H14" s="136"/>
    </row>
    <row r="15" spans="1:11" x14ac:dyDescent="0.2">
      <c r="A15" s="133">
        <v>12</v>
      </c>
      <c r="B15" s="130"/>
      <c r="C15" s="133"/>
      <c r="D15" s="133"/>
      <c r="E15" s="133"/>
      <c r="F15" s="135"/>
      <c r="G15" s="138"/>
      <c r="H15" s="136"/>
    </row>
    <row r="16" spans="1:11" x14ac:dyDescent="0.2">
      <c r="A16" s="133">
        <v>13</v>
      </c>
      <c r="B16" s="130"/>
      <c r="C16" s="133"/>
      <c r="D16" s="133"/>
      <c r="E16" s="133"/>
      <c r="F16" s="135"/>
      <c r="G16" s="138"/>
      <c r="H16" s="136"/>
    </row>
    <row r="17" spans="1:8" x14ac:dyDescent="0.2">
      <c r="A17" s="133">
        <v>14</v>
      </c>
      <c r="B17" s="130"/>
      <c r="C17" s="133"/>
      <c r="D17" s="133"/>
      <c r="E17" s="133"/>
      <c r="F17" s="135"/>
      <c r="G17" s="138"/>
      <c r="H17" s="136"/>
    </row>
    <row r="18" spans="1:8" x14ac:dyDescent="0.2">
      <c r="A18" s="133">
        <v>15</v>
      </c>
      <c r="B18" s="130"/>
      <c r="C18" s="133"/>
      <c r="D18" s="133"/>
      <c r="E18" s="133"/>
      <c r="F18" s="135"/>
      <c r="G18" s="138"/>
      <c r="H18" s="136"/>
    </row>
    <row r="19" spans="1:8" x14ac:dyDescent="0.2">
      <c r="A19" s="133">
        <v>16</v>
      </c>
      <c r="B19" s="130"/>
      <c r="C19" s="133"/>
      <c r="D19" s="133"/>
      <c r="E19" s="133"/>
      <c r="F19" s="135"/>
      <c r="G19" s="138"/>
      <c r="H19" s="136"/>
    </row>
    <row r="20" spans="1:8" x14ac:dyDescent="0.2">
      <c r="A20" s="133">
        <v>17</v>
      </c>
      <c r="B20" s="130"/>
      <c r="C20" s="133"/>
      <c r="D20" s="133"/>
      <c r="E20" s="133"/>
      <c r="F20" s="135"/>
      <c r="G20" s="138"/>
      <c r="H20" s="136"/>
    </row>
    <row r="21" spans="1:8" x14ac:dyDescent="0.2">
      <c r="A21" s="133">
        <v>18</v>
      </c>
      <c r="B21" s="130"/>
      <c r="C21" s="133"/>
      <c r="D21" s="133"/>
      <c r="E21" s="133"/>
      <c r="F21" s="135"/>
      <c r="G21" s="138"/>
      <c r="H21" s="136"/>
    </row>
    <row r="22" spans="1:8" x14ac:dyDescent="0.2">
      <c r="A22" s="133">
        <v>19</v>
      </c>
      <c r="B22" s="130"/>
      <c r="C22" s="133"/>
      <c r="D22" s="133"/>
      <c r="E22" s="133"/>
      <c r="F22" s="135"/>
      <c r="G22" s="138"/>
      <c r="H22" s="136"/>
    </row>
    <row r="23" spans="1:8" x14ac:dyDescent="0.2">
      <c r="A23" s="133">
        <v>20</v>
      </c>
      <c r="B23" s="130"/>
      <c r="C23" s="133"/>
      <c r="D23" s="133"/>
      <c r="E23" s="133"/>
      <c r="F23" s="135"/>
      <c r="G23" s="138"/>
      <c r="H23" s="136"/>
    </row>
    <row r="24" spans="1:8" x14ac:dyDescent="0.2">
      <c r="A24" s="133">
        <v>21</v>
      </c>
      <c r="B24" s="130"/>
      <c r="C24" s="133"/>
      <c r="D24" s="133"/>
      <c r="E24" s="133"/>
      <c r="F24" s="135"/>
      <c r="G24" s="138"/>
      <c r="H24" s="136"/>
    </row>
    <row r="25" spans="1:8" x14ac:dyDescent="0.2">
      <c r="A25" s="133">
        <v>22</v>
      </c>
      <c r="B25" s="130"/>
      <c r="C25" s="133"/>
      <c r="D25" s="133"/>
      <c r="E25" s="133"/>
      <c r="F25" s="135"/>
      <c r="G25" s="138"/>
      <c r="H25" s="136"/>
    </row>
    <row r="26" spans="1:8" x14ac:dyDescent="0.2">
      <c r="A26" s="133">
        <v>23</v>
      </c>
      <c r="B26" s="130"/>
      <c r="C26" s="133"/>
      <c r="D26" s="133"/>
      <c r="E26" s="133"/>
      <c r="F26" s="135"/>
      <c r="G26" s="138"/>
      <c r="H26" s="136"/>
    </row>
    <row r="27" spans="1:8" x14ac:dyDescent="0.2">
      <c r="A27" s="133">
        <v>24</v>
      </c>
      <c r="B27" s="130"/>
      <c r="C27" s="133"/>
      <c r="D27" s="133"/>
      <c r="E27" s="133"/>
      <c r="F27" s="135"/>
      <c r="G27" s="138"/>
      <c r="H27" s="136"/>
    </row>
    <row r="28" spans="1:8" x14ac:dyDescent="0.2">
      <c r="A28" s="133">
        <v>25</v>
      </c>
      <c r="B28" s="130"/>
      <c r="C28" s="133"/>
      <c r="D28" s="133"/>
      <c r="E28" s="133"/>
      <c r="F28" s="135"/>
      <c r="G28" s="138"/>
      <c r="H28" s="136"/>
    </row>
    <row r="29" spans="1:8" x14ac:dyDescent="0.2">
      <c r="A29" s="133">
        <v>26</v>
      </c>
      <c r="B29" s="130"/>
      <c r="C29" s="133"/>
      <c r="D29" s="133"/>
      <c r="E29" s="133"/>
      <c r="F29" s="135"/>
      <c r="G29" s="138"/>
      <c r="H29" s="136"/>
    </row>
    <row r="30" spans="1:8" x14ac:dyDescent="0.2">
      <c r="A30" s="133">
        <v>27</v>
      </c>
      <c r="B30" s="130"/>
      <c r="C30" s="133"/>
      <c r="D30" s="133"/>
      <c r="E30" s="133"/>
      <c r="F30" s="135"/>
      <c r="G30" s="138"/>
      <c r="H30" s="136"/>
    </row>
    <row r="31" spans="1:8" x14ac:dyDescent="0.2">
      <c r="A31" s="133">
        <v>28</v>
      </c>
      <c r="B31" s="130"/>
      <c r="C31" s="133"/>
      <c r="D31" s="133"/>
      <c r="E31" s="133"/>
      <c r="F31" s="135"/>
      <c r="G31" s="138"/>
      <c r="H31" s="136"/>
    </row>
    <row r="32" spans="1:8" x14ac:dyDescent="0.2">
      <c r="A32" s="133">
        <v>29</v>
      </c>
      <c r="B32" s="130"/>
      <c r="C32" s="133"/>
      <c r="D32" s="133"/>
      <c r="E32" s="133"/>
      <c r="F32" s="135"/>
      <c r="G32" s="138"/>
      <c r="H32" s="136"/>
    </row>
    <row r="33" spans="1:8" x14ac:dyDescent="0.2">
      <c r="A33" s="133">
        <v>30</v>
      </c>
      <c r="B33" s="130"/>
      <c r="C33" s="133"/>
      <c r="D33" s="133"/>
      <c r="E33" s="133"/>
      <c r="F33" s="135"/>
      <c r="G33" s="138"/>
      <c r="H33" s="136"/>
    </row>
  </sheetData>
  <pageMargins left="0.7" right="0.7" top="0.75" bottom="0.75" header="0.3" footer="0.3"/>
  <pageSetup paperSize="9" orientation="portrait"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cellIs" priority="1" operator="equal" id="{8A08FE97-1FDB-4868-8D41-B83EABCDE1ED}">
            <xm:f>'Risk rating'!$A$27</xm:f>
            <x14:dxf>
              <fill>
                <patternFill>
                  <bgColor theme="9" tint="0.39994506668294322"/>
                </patternFill>
              </fill>
            </x14:dxf>
          </x14:cfRule>
          <x14:cfRule type="cellIs" priority="2" operator="equal" id="{2BE5D285-C8A2-443C-B4DF-8FA4FD91D8B8}">
            <xm:f>'Risk rating'!$A$28</xm:f>
            <x14:dxf>
              <fill>
                <patternFill>
                  <bgColor theme="7" tint="0.59996337778862885"/>
                </patternFill>
              </fill>
            </x14:dxf>
          </x14:cfRule>
          <x14:cfRule type="cellIs" priority="3" operator="equal" id="{8EEEFDA6-39E1-49F4-BD6D-BA3577B6837F}">
            <xm:f>'Risk rating'!$A$29</xm:f>
            <x14:dxf>
              <fill>
                <patternFill>
                  <bgColor rgb="FFFFCCCC"/>
                </patternFill>
              </fill>
            </x14:dxf>
          </x14:cfRule>
          <xm:sqref>H1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0565330-1F9A-465A-AD9A-2C7EAFA5E5BA}">
          <x14:formula1>
            <xm:f>'Data Validation'!$K$9:$K$14</xm:f>
          </x14:formula1>
          <xm:sqref>B4:B33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4F6BF-3F4C-4B6E-875D-B5FFD7938198}">
  <dimension ref="A1:P32"/>
  <sheetViews>
    <sheetView zoomScaleNormal="100" workbookViewId="0"/>
  </sheetViews>
  <sheetFormatPr defaultRowHeight="12.75" x14ac:dyDescent="0.2"/>
  <cols>
    <col min="1" max="1" width="15.7109375" style="113" customWidth="1"/>
    <col min="2" max="6" width="20.7109375" style="91" customWidth="1"/>
    <col min="7" max="7" width="30.7109375" style="91" customWidth="1"/>
    <col min="8" max="8" width="15.7109375" style="91" customWidth="1"/>
    <col min="9" max="16384" width="9.140625" style="91"/>
  </cols>
  <sheetData>
    <row r="1" spans="1:8" x14ac:dyDescent="0.2">
      <c r="D1" s="114" t="s">
        <v>319</v>
      </c>
    </row>
    <row r="2" spans="1:8" x14ac:dyDescent="0.2">
      <c r="D2" s="97" t="s">
        <v>323</v>
      </c>
    </row>
    <row r="4" spans="1:8" ht="20.100000000000001" customHeight="1" x14ac:dyDescent="0.2">
      <c r="A4" s="191" t="s">
        <v>386</v>
      </c>
      <c r="B4" s="191"/>
      <c r="C4" s="191"/>
      <c r="D4" s="191"/>
      <c r="E4" s="191"/>
      <c r="F4" s="191"/>
      <c r="G4" s="192"/>
    </row>
    <row r="5" spans="1:8" ht="30" customHeight="1" x14ac:dyDescent="0.2">
      <c r="A5" s="191" t="s">
        <v>387</v>
      </c>
      <c r="B5" s="193"/>
      <c r="C5" s="193"/>
      <c r="D5" s="193"/>
      <c r="E5" s="193"/>
      <c r="F5" s="193"/>
      <c r="G5" s="192"/>
    </row>
    <row r="6" spans="1:8" ht="20.100000000000001" customHeight="1" x14ac:dyDescent="0.2">
      <c r="A6" s="115" t="s">
        <v>384</v>
      </c>
      <c r="B6" s="115"/>
      <c r="C6" s="115"/>
      <c r="D6" s="115"/>
      <c r="E6" s="115"/>
      <c r="F6" s="115"/>
    </row>
    <row r="7" spans="1:8" ht="30" customHeight="1" x14ac:dyDescent="0.2">
      <c r="A7" s="191" t="s">
        <v>385</v>
      </c>
      <c r="B7" s="192"/>
      <c r="C7" s="192"/>
      <c r="D7" s="192"/>
      <c r="E7" s="192"/>
      <c r="F7" s="192"/>
      <c r="G7" s="192"/>
    </row>
    <row r="8" spans="1:8" ht="20.100000000000001" customHeight="1" x14ac:dyDescent="0.2">
      <c r="A8" s="115" t="s">
        <v>388</v>
      </c>
    </row>
    <row r="9" spans="1:8" ht="20.100000000000001" customHeight="1" x14ac:dyDescent="0.2">
      <c r="A9" s="115"/>
    </row>
    <row r="10" spans="1:8" ht="20.100000000000001" customHeight="1" x14ac:dyDescent="0.2">
      <c r="A10" s="121"/>
      <c r="B10" s="122"/>
      <c r="C10" s="122"/>
      <c r="D10" s="119" t="s">
        <v>353</v>
      </c>
      <c r="E10" s="122"/>
      <c r="F10" s="122"/>
      <c r="G10" s="121"/>
      <c r="H10" s="121"/>
    </row>
    <row r="12" spans="1:8" ht="20.100000000000001" customHeight="1" x14ac:dyDescent="0.2">
      <c r="D12" s="112" t="s">
        <v>322</v>
      </c>
      <c r="E12" s="111" t="s">
        <v>321</v>
      </c>
      <c r="F12" s="110" t="s">
        <v>320</v>
      </c>
    </row>
    <row r="13" spans="1:8" ht="25.5" x14ac:dyDescent="0.2">
      <c r="C13" s="123" t="s">
        <v>406</v>
      </c>
      <c r="D13" s="124" t="s">
        <v>403</v>
      </c>
      <c r="E13" s="126" t="s">
        <v>355</v>
      </c>
      <c r="F13" s="125" t="s">
        <v>354</v>
      </c>
    </row>
    <row r="15" spans="1:8" ht="25.5" x14ac:dyDescent="0.2">
      <c r="C15" s="123" t="s">
        <v>404</v>
      </c>
      <c r="D15" s="124" t="s">
        <v>364</v>
      </c>
      <c r="E15" s="126" t="s">
        <v>365</v>
      </c>
      <c r="F15" s="125" t="s">
        <v>354</v>
      </c>
    </row>
    <row r="16" spans="1:8" ht="15" customHeight="1" x14ac:dyDescent="0.2">
      <c r="A16" s="91"/>
      <c r="B16" s="115"/>
      <c r="C16" s="115"/>
      <c r="D16" s="115"/>
      <c r="E16" s="115"/>
      <c r="F16" s="115"/>
    </row>
    <row r="17" spans="1:16" ht="20.100000000000001" customHeight="1" x14ac:dyDescent="0.2">
      <c r="A17" s="121"/>
      <c r="B17" s="122"/>
      <c r="C17" s="122"/>
      <c r="D17" s="119" t="s">
        <v>405</v>
      </c>
      <c r="E17" s="122"/>
      <c r="F17" s="122"/>
      <c r="G17" s="121"/>
      <c r="H17" s="121"/>
      <c r="J17" s="209"/>
      <c r="K17" s="210"/>
      <c r="L17" s="210"/>
      <c r="M17" s="210"/>
    </row>
    <row r="18" spans="1:16" x14ac:dyDescent="0.2">
      <c r="A18" s="91"/>
      <c r="J18" s="115"/>
      <c r="K18" s="115"/>
      <c r="L18" s="115"/>
      <c r="M18" s="115"/>
      <c r="N18" s="115"/>
      <c r="O18" s="115"/>
      <c r="P18" s="115"/>
    </row>
    <row r="19" spans="1:16" ht="20.100000000000001" customHeight="1" x14ac:dyDescent="0.2">
      <c r="B19" s="110" t="s">
        <v>320</v>
      </c>
      <c r="C19" s="111" t="s">
        <v>321</v>
      </c>
      <c r="D19" s="112" t="s">
        <v>322</v>
      </c>
      <c r="E19" s="111" t="s">
        <v>321</v>
      </c>
      <c r="F19" s="110" t="s">
        <v>320</v>
      </c>
      <c r="G19" s="180" t="s">
        <v>350</v>
      </c>
      <c r="H19" s="180" t="s">
        <v>391</v>
      </c>
      <c r="J19" s="115"/>
      <c r="K19" s="115"/>
      <c r="L19" s="115"/>
      <c r="M19" s="115"/>
      <c r="N19" s="115"/>
      <c r="O19" s="115"/>
      <c r="P19" s="115"/>
    </row>
    <row r="20" spans="1:16" ht="30" customHeight="1" x14ac:dyDescent="0.2">
      <c r="A20" s="127" t="s">
        <v>398</v>
      </c>
      <c r="B20" s="173"/>
      <c r="C20" s="174"/>
      <c r="D20" s="175"/>
      <c r="E20" s="174"/>
      <c r="F20" s="174"/>
      <c r="G20" s="174"/>
      <c r="H20" s="194" t="s">
        <v>390</v>
      </c>
      <c r="J20" s="115"/>
      <c r="K20" s="115"/>
      <c r="L20" s="115"/>
      <c r="M20" s="115"/>
      <c r="N20" s="115"/>
      <c r="O20" s="115"/>
      <c r="P20" s="115"/>
    </row>
    <row r="21" spans="1:16" ht="45" customHeight="1" x14ac:dyDescent="0.2">
      <c r="A21" s="127" t="s">
        <v>91</v>
      </c>
      <c r="B21" s="176" t="s">
        <v>327</v>
      </c>
      <c r="C21" s="177" t="s">
        <v>325</v>
      </c>
      <c r="D21" s="177" t="s">
        <v>324</v>
      </c>
      <c r="E21" s="177" t="s">
        <v>326</v>
      </c>
      <c r="F21" s="177" t="s">
        <v>332</v>
      </c>
      <c r="G21" s="177" t="s">
        <v>356</v>
      </c>
      <c r="H21" s="195"/>
      <c r="J21" s="115"/>
      <c r="K21" s="115"/>
      <c r="L21" s="115"/>
      <c r="M21" s="115"/>
      <c r="N21" s="115"/>
      <c r="O21" s="115"/>
      <c r="P21" s="115"/>
    </row>
    <row r="22" spans="1:16" ht="76.5" x14ac:dyDescent="0.2">
      <c r="A22" s="127" t="s">
        <v>399</v>
      </c>
      <c r="B22" s="178" t="s">
        <v>401</v>
      </c>
      <c r="C22" s="179" t="s">
        <v>362</v>
      </c>
      <c r="D22" s="179" t="s">
        <v>363</v>
      </c>
      <c r="E22" s="179" t="s">
        <v>351</v>
      </c>
      <c r="F22" s="179" t="s">
        <v>400</v>
      </c>
      <c r="G22" s="179" t="s">
        <v>389</v>
      </c>
      <c r="H22" s="196"/>
      <c r="J22" s="115"/>
      <c r="K22" s="115"/>
      <c r="L22" s="115"/>
      <c r="M22" s="115"/>
      <c r="N22" s="115"/>
      <c r="O22" s="115"/>
      <c r="P22" s="115"/>
    </row>
    <row r="23" spans="1:16" x14ac:dyDescent="0.2">
      <c r="A23" s="127"/>
      <c r="B23" s="3"/>
      <c r="C23" s="3"/>
      <c r="D23" s="3"/>
      <c r="E23" s="3"/>
      <c r="F23" s="3"/>
      <c r="G23" s="3"/>
      <c r="H23" s="3"/>
    </row>
    <row r="24" spans="1:16" x14ac:dyDescent="0.2">
      <c r="A24" s="121"/>
      <c r="B24" s="122"/>
      <c r="C24" s="122"/>
      <c r="D24" s="119" t="s">
        <v>407</v>
      </c>
      <c r="E24" s="122"/>
      <c r="F24" s="122"/>
      <c r="G24" s="121"/>
      <c r="H24" s="121"/>
    </row>
    <row r="25" spans="1:16" ht="12.75" customHeight="1" x14ac:dyDescent="0.2">
      <c r="A25" s="127"/>
      <c r="B25" s="3"/>
      <c r="C25" s="3"/>
      <c r="D25" s="3"/>
      <c r="E25" s="3"/>
      <c r="F25" s="3"/>
      <c r="G25" s="3"/>
      <c r="H25" s="3"/>
    </row>
    <row r="26" spans="1:16" ht="20.100000000000001" customHeight="1" x14ac:dyDescent="0.2">
      <c r="A26" s="127"/>
      <c r="B26" s="110" t="s">
        <v>320</v>
      </c>
      <c r="C26" s="111" t="s">
        <v>321</v>
      </c>
      <c r="D26" s="112" t="s">
        <v>322</v>
      </c>
      <c r="E26" s="111" t="s">
        <v>321</v>
      </c>
      <c r="F26" s="110" t="s">
        <v>320</v>
      </c>
      <c r="G26" s="180" t="s">
        <v>350</v>
      </c>
      <c r="H26" s="180" t="s">
        <v>391</v>
      </c>
    </row>
    <row r="27" spans="1:16" ht="30" customHeight="1" x14ac:dyDescent="0.2">
      <c r="A27" s="127" t="s">
        <v>393</v>
      </c>
      <c r="B27" s="188"/>
      <c r="C27" s="189"/>
      <c r="D27" s="190" t="s">
        <v>394</v>
      </c>
      <c r="E27" s="190" t="s">
        <v>395</v>
      </c>
      <c r="F27" s="190" t="s">
        <v>396</v>
      </c>
      <c r="G27" s="190" t="s">
        <v>397</v>
      </c>
      <c r="H27" s="197" t="s">
        <v>392</v>
      </c>
    </row>
    <row r="28" spans="1:16" ht="30" customHeight="1" x14ac:dyDescent="0.2">
      <c r="A28" s="127" t="s">
        <v>12</v>
      </c>
      <c r="B28" s="181"/>
      <c r="C28" s="182"/>
      <c r="D28" s="177" t="s">
        <v>357</v>
      </c>
      <c r="E28" s="177" t="s">
        <v>352</v>
      </c>
      <c r="F28" s="177" t="s">
        <v>331</v>
      </c>
      <c r="G28" s="177" t="s">
        <v>359</v>
      </c>
      <c r="H28" s="198"/>
    </row>
    <row r="29" spans="1:16" ht="30" customHeight="1" x14ac:dyDescent="0.2">
      <c r="A29" s="127" t="s">
        <v>11</v>
      </c>
      <c r="B29" s="183"/>
      <c r="C29" s="184"/>
      <c r="D29" s="177" t="s">
        <v>328</v>
      </c>
      <c r="E29" s="177" t="s">
        <v>330</v>
      </c>
      <c r="F29" s="177" t="s">
        <v>329</v>
      </c>
      <c r="G29" s="177" t="s">
        <v>358</v>
      </c>
      <c r="H29" s="198"/>
    </row>
    <row r="30" spans="1:16" ht="30" customHeight="1" x14ac:dyDescent="0.2">
      <c r="A30" s="127" t="s">
        <v>402</v>
      </c>
      <c r="B30" s="185"/>
      <c r="C30" s="186"/>
      <c r="D30" s="187"/>
      <c r="E30" s="187"/>
      <c r="F30" s="187"/>
      <c r="G30" s="187"/>
      <c r="H30" s="199"/>
    </row>
    <row r="31" spans="1:16" ht="45" customHeight="1" x14ac:dyDescent="0.2">
      <c r="H31"/>
    </row>
    <row r="32" spans="1:16" ht="45" customHeight="1" x14ac:dyDescent="0.2"/>
  </sheetData>
  <mergeCells count="5">
    <mergeCell ref="A4:G4"/>
    <mergeCell ref="A5:G5"/>
    <mergeCell ref="A7:G7"/>
    <mergeCell ref="H20:H22"/>
    <mergeCell ref="H27:H30"/>
  </mergeCells>
  <pageMargins left="0.70866141732283472" right="0.70866141732283472" top="0.74803149606299213" bottom="0.74803149606299213" header="0.31496062992125984" footer="0.31496062992125984"/>
  <pageSetup paperSize="9" scale="75" fitToHeight="2" orientation="landscape" horizontalDpi="300" verticalDpi="300"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0" tint="-0.14999847407452621"/>
    <pageSetUpPr fitToPage="1"/>
  </sheetPr>
  <dimension ref="A1:M41"/>
  <sheetViews>
    <sheetView showGridLines="0" workbookViewId="0"/>
  </sheetViews>
  <sheetFormatPr defaultColWidth="8.85546875" defaultRowHeight="12.75" x14ac:dyDescent="0.2"/>
  <cols>
    <col min="1" max="1" width="25.7109375" style="17" customWidth="1"/>
    <col min="2" max="6" width="15.7109375" style="17" customWidth="1"/>
    <col min="7" max="16384" width="8.85546875" style="17"/>
  </cols>
  <sheetData>
    <row r="1" spans="1:6" ht="20.100000000000001" customHeight="1" x14ac:dyDescent="0.2">
      <c r="A1" s="86"/>
      <c r="B1" s="86"/>
      <c r="C1" s="87" t="s">
        <v>251</v>
      </c>
      <c r="D1" s="86"/>
      <c r="E1" s="86"/>
      <c r="F1" s="86"/>
    </row>
    <row r="2" spans="1:6" ht="20.100000000000001" customHeight="1" x14ac:dyDescent="0.2">
      <c r="A2" s="88"/>
      <c r="B2" s="88"/>
      <c r="C2" s="88" t="s">
        <v>252</v>
      </c>
      <c r="D2" s="88"/>
      <c r="E2" s="88"/>
      <c r="F2" s="88"/>
    </row>
    <row r="4" spans="1:6" x14ac:dyDescent="0.2">
      <c r="C4" s="17" t="s">
        <v>253</v>
      </c>
    </row>
    <row r="5" spans="1:6" x14ac:dyDescent="0.2">
      <c r="C5" s="85" t="s">
        <v>254</v>
      </c>
    </row>
    <row r="8" spans="1:6" x14ac:dyDescent="0.2">
      <c r="A8" s="118"/>
      <c r="B8" s="118"/>
      <c r="C8" s="119" t="s">
        <v>346</v>
      </c>
      <c r="D8" s="118"/>
      <c r="E8" s="118"/>
      <c r="F8" s="118"/>
    </row>
    <row r="9" spans="1:6" x14ac:dyDescent="0.2">
      <c r="C9" s="16"/>
    </row>
    <row r="10" spans="1:6" x14ac:dyDescent="0.2">
      <c r="C10" s="16"/>
    </row>
    <row r="11" spans="1:6" x14ac:dyDescent="0.2">
      <c r="A11" s="16" t="s">
        <v>235</v>
      </c>
    </row>
    <row r="12" spans="1:6" x14ac:dyDescent="0.2">
      <c r="A12" s="120" t="s">
        <v>347</v>
      </c>
      <c r="B12" s="83" t="s">
        <v>59</v>
      </c>
      <c r="C12" s="83" t="s">
        <v>60</v>
      </c>
      <c r="D12" s="83" t="s">
        <v>56</v>
      </c>
      <c r="E12" s="83" t="s">
        <v>61</v>
      </c>
      <c r="F12" s="83" t="s">
        <v>62</v>
      </c>
    </row>
    <row r="13" spans="1:6" x14ac:dyDescent="0.2">
      <c r="A13" s="84" t="s">
        <v>88</v>
      </c>
      <c r="B13" s="56" t="s">
        <v>211</v>
      </c>
      <c r="C13" s="56" t="s">
        <v>212</v>
      </c>
      <c r="D13" s="57" t="s">
        <v>213</v>
      </c>
      <c r="E13" s="57" t="s">
        <v>214</v>
      </c>
      <c r="F13" s="57" t="s">
        <v>215</v>
      </c>
    </row>
    <row r="14" spans="1:6" x14ac:dyDescent="0.2">
      <c r="A14" s="84" t="s">
        <v>55</v>
      </c>
      <c r="B14" s="56" t="s">
        <v>216</v>
      </c>
      <c r="C14" s="56" t="s">
        <v>211</v>
      </c>
      <c r="D14" s="56" t="s">
        <v>217</v>
      </c>
      <c r="E14" s="57" t="s">
        <v>213</v>
      </c>
      <c r="F14" s="57" t="s">
        <v>218</v>
      </c>
    </row>
    <row r="15" spans="1:6" x14ac:dyDescent="0.2">
      <c r="A15" s="84" t="s">
        <v>56</v>
      </c>
      <c r="B15" s="55" t="s">
        <v>219</v>
      </c>
      <c r="C15" s="56" t="s">
        <v>220</v>
      </c>
      <c r="D15" s="56" t="s">
        <v>211</v>
      </c>
      <c r="E15" s="56" t="s">
        <v>212</v>
      </c>
      <c r="F15" s="57" t="s">
        <v>213</v>
      </c>
    </row>
    <row r="16" spans="1:6" x14ac:dyDescent="0.2">
      <c r="A16" s="84" t="s">
        <v>57</v>
      </c>
      <c r="B16" s="55" t="s">
        <v>221</v>
      </c>
      <c r="C16" s="55" t="s">
        <v>219</v>
      </c>
      <c r="D16" s="56" t="s">
        <v>216</v>
      </c>
      <c r="E16" s="56" t="s">
        <v>211</v>
      </c>
      <c r="F16" s="56" t="s">
        <v>217</v>
      </c>
    </row>
    <row r="17" spans="1:6" x14ac:dyDescent="0.2">
      <c r="A17" s="84" t="s">
        <v>58</v>
      </c>
      <c r="B17" s="55" t="s">
        <v>222</v>
      </c>
      <c r="C17" s="55" t="s">
        <v>223</v>
      </c>
      <c r="D17" s="55" t="s">
        <v>219</v>
      </c>
      <c r="E17" s="56" t="s">
        <v>220</v>
      </c>
      <c r="F17" s="56" t="s">
        <v>211</v>
      </c>
    </row>
    <row r="19" spans="1:6" x14ac:dyDescent="0.2">
      <c r="A19" s="16" t="s">
        <v>348</v>
      </c>
    </row>
    <row r="20" spans="1:6" x14ac:dyDescent="0.2">
      <c r="A20" s="120" t="s">
        <v>349</v>
      </c>
      <c r="B20" s="83" t="s">
        <v>149</v>
      </c>
      <c r="C20" s="83" t="s">
        <v>148</v>
      </c>
      <c r="D20" s="83" t="s">
        <v>147</v>
      </c>
      <c r="E20" s="83" t="s">
        <v>146</v>
      </c>
    </row>
    <row r="21" spans="1:6" x14ac:dyDescent="0.2">
      <c r="A21" s="84" t="s">
        <v>89</v>
      </c>
      <c r="B21" s="56" t="s">
        <v>56</v>
      </c>
      <c r="C21" s="56" t="s">
        <v>56</v>
      </c>
      <c r="D21" s="57" t="s">
        <v>89</v>
      </c>
      <c r="E21" s="57" t="s">
        <v>89</v>
      </c>
    </row>
    <row r="22" spans="1:6" x14ac:dyDescent="0.2">
      <c r="A22" s="84" t="s">
        <v>56</v>
      </c>
      <c r="B22" s="56" t="s">
        <v>56</v>
      </c>
      <c r="C22" s="56" t="s">
        <v>56</v>
      </c>
      <c r="D22" s="56" t="s">
        <v>150</v>
      </c>
      <c r="E22" s="57" t="s">
        <v>89</v>
      </c>
    </row>
    <row r="23" spans="1:6" x14ac:dyDescent="0.2">
      <c r="A23" s="84" t="s">
        <v>90</v>
      </c>
      <c r="B23" s="55" t="s">
        <v>90</v>
      </c>
      <c r="C23" s="55" t="s">
        <v>90</v>
      </c>
      <c r="D23" s="55" t="s">
        <v>151</v>
      </c>
      <c r="E23" s="56" t="s">
        <v>56</v>
      </c>
    </row>
    <row r="26" spans="1:6" x14ac:dyDescent="0.2">
      <c r="A26" s="16" t="s">
        <v>232</v>
      </c>
    </row>
    <row r="27" spans="1:6" x14ac:dyDescent="0.2">
      <c r="A27" s="51" t="s">
        <v>342</v>
      </c>
      <c r="B27" s="53" t="s">
        <v>343</v>
      </c>
    </row>
    <row r="28" spans="1:6" x14ac:dyDescent="0.2">
      <c r="A28" s="50" t="s">
        <v>341</v>
      </c>
      <c r="B28" s="53" t="s">
        <v>344</v>
      </c>
    </row>
    <row r="29" spans="1:6" x14ac:dyDescent="0.2">
      <c r="A29" s="49" t="s">
        <v>340</v>
      </c>
      <c r="B29" s="53" t="s">
        <v>345</v>
      </c>
    </row>
    <row r="31" spans="1:6" x14ac:dyDescent="0.2">
      <c r="A31" s="54" t="s">
        <v>236</v>
      </c>
    </row>
    <row r="32" spans="1:6" x14ac:dyDescent="0.2">
      <c r="A32" s="117" t="s">
        <v>188</v>
      </c>
      <c r="B32" s="53" t="s">
        <v>339</v>
      </c>
    </row>
    <row r="33" spans="1:13" x14ac:dyDescent="0.2">
      <c r="A33" s="117" t="s">
        <v>187</v>
      </c>
      <c r="B33" s="53" t="s">
        <v>382</v>
      </c>
    </row>
    <row r="34" spans="1:13" x14ac:dyDescent="0.2">
      <c r="A34" s="117" t="s">
        <v>186</v>
      </c>
      <c r="B34" s="53" t="s">
        <v>383</v>
      </c>
    </row>
    <row r="36" spans="1:13" x14ac:dyDescent="0.2">
      <c r="A36" s="54" t="s">
        <v>333</v>
      </c>
    </row>
    <row r="37" spans="1:13" x14ac:dyDescent="0.2">
      <c r="A37" s="117" t="s">
        <v>88</v>
      </c>
      <c r="B37" s="116" t="s">
        <v>334</v>
      </c>
    </row>
    <row r="38" spans="1:13" x14ac:dyDescent="0.2">
      <c r="A38" s="117" t="s">
        <v>55</v>
      </c>
      <c r="B38" s="116" t="s">
        <v>335</v>
      </c>
    </row>
    <row r="39" spans="1:13" x14ac:dyDescent="0.2">
      <c r="A39" s="117" t="s">
        <v>56</v>
      </c>
      <c r="B39" s="116" t="s">
        <v>336</v>
      </c>
    </row>
    <row r="40" spans="1:13" x14ac:dyDescent="0.2">
      <c r="A40" s="117" t="s">
        <v>57</v>
      </c>
      <c r="B40" s="116" t="s">
        <v>337</v>
      </c>
      <c r="M40" s="18" t="s">
        <v>53</v>
      </c>
    </row>
    <row r="41" spans="1:13" x14ac:dyDescent="0.2">
      <c r="A41" s="117" t="s">
        <v>58</v>
      </c>
      <c r="B41" s="116" t="s">
        <v>338</v>
      </c>
    </row>
  </sheetData>
  <hyperlinks>
    <hyperlink ref="C5" r:id="rId1" xr:uid="{404FFFF1-3D05-4286-8117-2C1878DD5A06}"/>
  </hyperlinks>
  <pageMargins left="0.35433070866141736" right="0.70866141732283472" top="0.62992125984251968" bottom="0.74803149606299213" header="0.31496062992125984" footer="0.31496062992125984"/>
  <pageSetup paperSize="8" fitToHeight="0" orientation="landscape" r:id="rId2"/>
  <headerFooter>
    <oddHeader>&amp;L&amp;"-,Bold"&amp;18&amp;K08-044ACU IT Project Controls Workbook</oddHeader>
    <oddFooter>&amp;L&amp;"-,Regular"&amp;8File:  &amp;Z&amp;F
Page:  &amp;P of &amp;N
Print Date:  &amp;D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14999847407452621"/>
    <pageSetUpPr fitToPage="1"/>
  </sheetPr>
  <dimension ref="A1:V48"/>
  <sheetViews>
    <sheetView zoomScale="75" zoomScaleNormal="75" workbookViewId="0">
      <selection activeCell="A32" sqref="A32"/>
    </sheetView>
  </sheetViews>
  <sheetFormatPr defaultColWidth="8.85546875" defaultRowHeight="12.75" x14ac:dyDescent="0.2"/>
  <cols>
    <col min="1" max="1" width="20.7109375" style="11" customWidth="1"/>
    <col min="2" max="11" width="15.7109375" style="11" customWidth="1"/>
    <col min="12" max="12" width="15.7109375" style="11" hidden="1" customWidth="1"/>
    <col min="13" max="14" width="20.7109375" style="11" hidden="1" customWidth="1"/>
    <col min="15" max="15" width="18.42578125" style="11" hidden="1" customWidth="1"/>
    <col min="16" max="16" width="15.140625" style="11" hidden="1" customWidth="1"/>
    <col min="17" max="17" width="11.42578125" style="11" hidden="1" customWidth="1"/>
    <col min="18" max="18" width="13.7109375" style="11" hidden="1" customWidth="1"/>
    <col min="19" max="19" width="11.42578125" style="11" hidden="1" customWidth="1"/>
    <col min="20" max="20" width="15.28515625" style="11" hidden="1" customWidth="1"/>
    <col min="21" max="21" width="12.42578125" style="11" hidden="1" customWidth="1"/>
    <col min="22" max="22" width="11.85546875" style="11" hidden="1" customWidth="1"/>
    <col min="23" max="16384" width="8.85546875" style="11"/>
  </cols>
  <sheetData>
    <row r="1" spans="1:22" x14ac:dyDescent="0.2">
      <c r="E1" s="22" t="s">
        <v>267</v>
      </c>
    </row>
    <row r="2" spans="1:22" x14ac:dyDescent="0.2">
      <c r="E2" s="22"/>
    </row>
    <row r="3" spans="1:22" x14ac:dyDescent="0.2">
      <c r="E3" s="92" t="s">
        <v>268</v>
      </c>
    </row>
    <row r="4" spans="1:22" x14ac:dyDescent="0.2">
      <c r="E4" s="11" t="s">
        <v>269</v>
      </c>
    </row>
    <row r="5" spans="1:22" x14ac:dyDescent="0.2">
      <c r="E5" s="22"/>
    </row>
    <row r="7" spans="1:22" s="22" customFormat="1" ht="14.25" customHeight="1" x14ac:dyDescent="0.2">
      <c r="A7" s="201" t="s">
        <v>11</v>
      </c>
      <c r="B7" s="202"/>
      <c r="C7" s="202"/>
      <c r="D7" s="203"/>
      <c r="E7" s="43" t="s">
        <v>199</v>
      </c>
      <c r="F7" s="169" t="s">
        <v>12</v>
      </c>
      <c r="G7" s="206" t="s">
        <v>372</v>
      </c>
      <c r="H7" s="207"/>
      <c r="I7" s="207"/>
      <c r="J7" s="208"/>
      <c r="K7" s="171" t="s">
        <v>373</v>
      </c>
      <c r="L7" s="167"/>
      <c r="M7" s="19"/>
      <c r="N7" s="204" t="s">
        <v>182</v>
      </c>
      <c r="O7" s="205"/>
      <c r="P7" s="19"/>
      <c r="Q7" s="200" t="s">
        <v>182</v>
      </c>
      <c r="R7" s="200"/>
      <c r="S7" s="21"/>
      <c r="T7" s="21"/>
      <c r="U7" s="61" t="s">
        <v>182</v>
      </c>
      <c r="V7" s="21" t="s">
        <v>154</v>
      </c>
    </row>
    <row r="8" spans="1:22" s="22" customFormat="1" ht="14.25" customHeight="1" x14ac:dyDescent="0.2">
      <c r="A8" s="44" t="s">
        <v>205</v>
      </c>
      <c r="B8" s="45" t="s">
        <v>10</v>
      </c>
      <c r="C8" s="45" t="s">
        <v>193</v>
      </c>
      <c r="D8" s="45" t="s">
        <v>196</v>
      </c>
      <c r="E8" s="43" t="s">
        <v>1</v>
      </c>
      <c r="F8" s="169" t="s">
        <v>205</v>
      </c>
      <c r="G8" s="170" t="s">
        <v>205</v>
      </c>
      <c r="H8" s="170" t="s">
        <v>1</v>
      </c>
      <c r="I8" s="170" t="s">
        <v>255</v>
      </c>
      <c r="J8" s="170" t="s">
        <v>93</v>
      </c>
      <c r="K8" s="172" t="s">
        <v>205</v>
      </c>
      <c r="L8" s="168"/>
      <c r="M8" s="20" t="s">
        <v>13</v>
      </c>
      <c r="N8" s="20" t="s">
        <v>0</v>
      </c>
      <c r="O8" s="20" t="s">
        <v>1</v>
      </c>
      <c r="P8" s="20" t="s">
        <v>14</v>
      </c>
      <c r="Q8" s="21" t="s">
        <v>5</v>
      </c>
      <c r="R8" s="21" t="s">
        <v>6</v>
      </c>
      <c r="S8" s="21" t="s">
        <v>145</v>
      </c>
      <c r="T8" s="21"/>
      <c r="U8" s="21" t="s">
        <v>94</v>
      </c>
      <c r="V8" s="21" t="s">
        <v>137</v>
      </c>
    </row>
    <row r="9" spans="1:22" x14ac:dyDescent="0.2">
      <c r="A9" s="14" t="s">
        <v>206</v>
      </c>
      <c r="B9" s="14" t="s">
        <v>88</v>
      </c>
      <c r="C9" s="14" t="s">
        <v>62</v>
      </c>
      <c r="D9" s="14" t="s">
        <v>224</v>
      </c>
      <c r="E9" s="14" t="s">
        <v>200</v>
      </c>
      <c r="F9" s="14" t="s">
        <v>15</v>
      </c>
      <c r="G9" s="14" t="s">
        <v>206</v>
      </c>
      <c r="H9" s="14" t="s">
        <v>200</v>
      </c>
      <c r="I9" s="14" t="s">
        <v>184</v>
      </c>
      <c r="J9" s="14" t="s">
        <v>90</v>
      </c>
      <c r="K9" s="14" t="s">
        <v>375</v>
      </c>
      <c r="L9" s="14"/>
      <c r="M9" s="14" t="s">
        <v>16</v>
      </c>
      <c r="N9" s="14" t="s">
        <v>181</v>
      </c>
      <c r="O9" s="14" t="s">
        <v>177</v>
      </c>
      <c r="P9" s="14" t="s">
        <v>17</v>
      </c>
      <c r="Q9" s="14" t="s">
        <v>41</v>
      </c>
      <c r="R9" s="15" t="s">
        <v>47</v>
      </c>
      <c r="S9" s="23" t="s">
        <v>142</v>
      </c>
      <c r="T9" s="23" t="s">
        <v>146</v>
      </c>
      <c r="U9" s="14" t="s">
        <v>95</v>
      </c>
      <c r="V9" s="14" t="s">
        <v>90</v>
      </c>
    </row>
    <row r="10" spans="1:22" x14ac:dyDescent="0.2">
      <c r="A10" s="14" t="s">
        <v>209</v>
      </c>
      <c r="B10" s="14" t="s">
        <v>55</v>
      </c>
      <c r="C10" s="14" t="s">
        <v>61</v>
      </c>
      <c r="D10" s="14" t="s">
        <v>225</v>
      </c>
      <c r="E10" s="14" t="s">
        <v>201</v>
      </c>
      <c r="F10" s="14" t="s">
        <v>20</v>
      </c>
      <c r="G10" s="14" t="s">
        <v>262</v>
      </c>
      <c r="H10" s="14" t="s">
        <v>263</v>
      </c>
      <c r="I10" s="14" t="s">
        <v>138</v>
      </c>
      <c r="J10" s="14" t="s">
        <v>42</v>
      </c>
      <c r="K10" s="14" t="s">
        <v>374</v>
      </c>
      <c r="L10" s="14"/>
      <c r="M10" s="14" t="s">
        <v>21</v>
      </c>
      <c r="N10" s="14" t="s">
        <v>22</v>
      </c>
      <c r="O10" s="14" t="s">
        <v>178</v>
      </c>
      <c r="P10" s="14" t="s">
        <v>23</v>
      </c>
      <c r="Q10" s="14" t="s">
        <v>42</v>
      </c>
      <c r="R10" s="15" t="s">
        <v>48</v>
      </c>
      <c r="S10" s="23" t="s">
        <v>143</v>
      </c>
      <c r="T10" s="23" t="s">
        <v>147</v>
      </c>
      <c r="U10" s="14" t="s">
        <v>96</v>
      </c>
      <c r="V10" s="14" t="s">
        <v>42</v>
      </c>
    </row>
    <row r="11" spans="1:22" x14ac:dyDescent="0.2">
      <c r="A11" s="14" t="s">
        <v>208</v>
      </c>
      <c r="B11" s="14" t="s">
        <v>56</v>
      </c>
      <c r="C11" s="14" t="s">
        <v>56</v>
      </c>
      <c r="D11" s="14" t="s">
        <v>226</v>
      </c>
      <c r="E11" s="14" t="s">
        <v>202</v>
      </c>
      <c r="F11" s="14" t="s">
        <v>24</v>
      </c>
      <c r="G11" s="14" t="s">
        <v>189</v>
      </c>
      <c r="H11" s="14" t="s">
        <v>141</v>
      </c>
      <c r="I11" s="14" t="s">
        <v>139</v>
      </c>
      <c r="J11" s="14" t="s">
        <v>89</v>
      </c>
      <c r="K11" s="14" t="s">
        <v>207</v>
      </c>
      <c r="L11" s="14"/>
      <c r="M11" s="14" t="s">
        <v>54</v>
      </c>
      <c r="N11" s="14" t="s">
        <v>25</v>
      </c>
      <c r="O11" s="14" t="s">
        <v>179</v>
      </c>
      <c r="P11" s="14" t="s">
        <v>26</v>
      </c>
      <c r="Q11" s="14" t="s">
        <v>43</v>
      </c>
      <c r="R11" s="15" t="s">
        <v>49</v>
      </c>
      <c r="S11" s="23" t="s">
        <v>144</v>
      </c>
      <c r="T11" s="23" t="s">
        <v>148</v>
      </c>
      <c r="U11" s="14" t="s">
        <v>97</v>
      </c>
      <c r="V11" s="14" t="s">
        <v>152</v>
      </c>
    </row>
    <row r="12" spans="1:22" x14ac:dyDescent="0.2">
      <c r="A12" s="14" t="s">
        <v>189</v>
      </c>
      <c r="B12" s="14" t="s">
        <v>57</v>
      </c>
      <c r="C12" s="14" t="s">
        <v>60</v>
      </c>
      <c r="D12" s="14" t="s">
        <v>227</v>
      </c>
      <c r="E12" s="14" t="s">
        <v>19</v>
      </c>
      <c r="F12" s="14" t="s">
        <v>27</v>
      </c>
      <c r="G12" s="14" t="s">
        <v>209</v>
      </c>
      <c r="H12" s="14" t="s">
        <v>203</v>
      </c>
      <c r="I12" s="14" t="s">
        <v>185</v>
      </c>
      <c r="J12" s="14"/>
      <c r="K12" s="14" t="s">
        <v>376</v>
      </c>
      <c r="L12" s="14"/>
      <c r="M12" s="14" t="s">
        <v>28</v>
      </c>
      <c r="N12" s="14" t="s">
        <v>29</v>
      </c>
      <c r="O12" s="14" t="s">
        <v>180</v>
      </c>
      <c r="P12" s="14" t="s">
        <v>30</v>
      </c>
      <c r="Q12" s="14" t="s">
        <v>44</v>
      </c>
      <c r="R12" s="15" t="s">
        <v>50</v>
      </c>
      <c r="S12" s="14"/>
      <c r="T12" s="23" t="s">
        <v>149</v>
      </c>
      <c r="U12" s="14" t="s">
        <v>98</v>
      </c>
      <c r="V12" s="14" t="s">
        <v>89</v>
      </c>
    </row>
    <row r="13" spans="1:22" x14ac:dyDescent="0.2">
      <c r="A13" s="14" t="s">
        <v>181</v>
      </c>
      <c r="B13" s="14" t="s">
        <v>58</v>
      </c>
      <c r="C13" s="14" t="s">
        <v>59</v>
      </c>
      <c r="D13" s="14" t="s">
        <v>228</v>
      </c>
      <c r="E13" s="14" t="s">
        <v>203</v>
      </c>
      <c r="F13" s="14" t="s">
        <v>31</v>
      </c>
      <c r="G13" s="14" t="s">
        <v>92</v>
      </c>
      <c r="H13" s="14" t="s">
        <v>264</v>
      </c>
      <c r="I13" s="14" t="s">
        <v>140</v>
      </c>
      <c r="J13" s="14"/>
      <c r="K13" s="14" t="s">
        <v>182</v>
      </c>
      <c r="L13" s="14"/>
      <c r="M13" s="14" t="s">
        <v>32</v>
      </c>
      <c r="N13" s="14"/>
      <c r="O13" s="14" t="s">
        <v>35</v>
      </c>
      <c r="P13" s="14"/>
      <c r="Q13" s="14" t="s">
        <v>45</v>
      </c>
      <c r="R13" s="15" t="s">
        <v>51</v>
      </c>
      <c r="S13" s="14"/>
      <c r="T13" s="14"/>
      <c r="U13" s="14"/>
      <c r="V13" s="14" t="s">
        <v>153</v>
      </c>
    </row>
    <row r="14" spans="1:22" x14ac:dyDescent="0.2">
      <c r="A14" s="14" t="s">
        <v>210</v>
      </c>
      <c r="B14" s="14"/>
      <c r="C14" s="14"/>
      <c r="D14" s="14"/>
      <c r="E14" s="14" t="s">
        <v>204</v>
      </c>
      <c r="F14" s="14" t="s">
        <v>33</v>
      </c>
      <c r="G14" s="14" t="s">
        <v>37</v>
      </c>
      <c r="H14" s="14" t="s">
        <v>265</v>
      </c>
      <c r="I14" s="14"/>
      <c r="J14" s="14"/>
      <c r="K14" s="14" t="s">
        <v>37</v>
      </c>
      <c r="L14" s="14"/>
      <c r="M14" s="14" t="s">
        <v>34</v>
      </c>
      <c r="N14" s="14"/>
      <c r="O14" s="14"/>
      <c r="P14" s="14"/>
      <c r="Q14" s="14" t="s">
        <v>46</v>
      </c>
      <c r="R14" s="14" t="s">
        <v>46</v>
      </c>
      <c r="S14" s="15"/>
      <c r="T14" s="15"/>
      <c r="U14" s="14"/>
      <c r="V14" s="14"/>
    </row>
    <row r="15" spans="1:22" x14ac:dyDescent="0.2">
      <c r="A15" s="11" t="s">
        <v>408</v>
      </c>
      <c r="B15" s="14"/>
      <c r="C15" s="14"/>
      <c r="D15" s="14"/>
      <c r="E15" s="14"/>
      <c r="F15" s="14" t="s">
        <v>18</v>
      </c>
      <c r="G15" s="14"/>
      <c r="H15" s="14" t="s">
        <v>266</v>
      </c>
      <c r="I15" s="14"/>
      <c r="J15" s="14"/>
      <c r="K15" s="14"/>
      <c r="L15" s="14"/>
      <c r="M15" s="14" t="s">
        <v>36</v>
      </c>
      <c r="N15" s="14"/>
      <c r="O15" s="14"/>
      <c r="P15" s="14"/>
      <c r="Q15" s="15" t="s">
        <v>53</v>
      </c>
      <c r="R15" s="15" t="s">
        <v>52</v>
      </c>
      <c r="S15" s="14"/>
      <c r="T15" s="14"/>
      <c r="U15" s="14"/>
      <c r="V15" s="14"/>
    </row>
    <row r="16" spans="1:22" x14ac:dyDescent="0.2">
      <c r="A16" s="14" t="s">
        <v>207</v>
      </c>
      <c r="B16" s="14"/>
      <c r="C16" s="14"/>
      <c r="D16" s="14"/>
      <c r="E16" s="14"/>
      <c r="F16" s="14" t="s">
        <v>37</v>
      </c>
      <c r="G16" s="14"/>
      <c r="H16" s="14"/>
      <c r="I16" s="14"/>
      <c r="J16" s="14"/>
      <c r="K16" s="14"/>
      <c r="L16" s="14"/>
      <c r="M16" s="14" t="s">
        <v>38</v>
      </c>
      <c r="N16" s="14"/>
      <c r="O16" s="14"/>
      <c r="P16" s="14"/>
      <c r="Q16" s="14"/>
      <c r="R16" s="14"/>
      <c r="S16" s="14"/>
      <c r="T16" s="14"/>
      <c r="U16" s="14"/>
      <c r="V16" s="14"/>
    </row>
    <row r="17" spans="1:22" x14ac:dyDescent="0.2">
      <c r="A17" s="14" t="s">
        <v>92</v>
      </c>
      <c r="B17" s="14"/>
      <c r="C17" s="14"/>
      <c r="D17" s="14"/>
      <c r="E17" s="14"/>
      <c r="F17" s="14"/>
      <c r="G17" s="14"/>
      <c r="H17" s="14"/>
      <c r="I17" s="14"/>
      <c r="J17" s="14"/>
      <c r="K17" s="14"/>
      <c r="L17" s="14"/>
      <c r="M17" s="14" t="s">
        <v>39</v>
      </c>
      <c r="N17" s="14"/>
      <c r="O17" s="14"/>
      <c r="P17" s="14"/>
      <c r="Q17" s="14"/>
      <c r="R17" s="14"/>
      <c r="S17" s="14"/>
      <c r="T17" s="14"/>
      <c r="U17" s="14"/>
      <c r="V17" s="14"/>
    </row>
    <row r="18" spans="1:22" x14ac:dyDescent="0.2">
      <c r="A18" s="14" t="s">
        <v>409</v>
      </c>
      <c r="B18" s="14"/>
      <c r="C18" s="14"/>
      <c r="D18" s="14"/>
      <c r="E18" s="14"/>
      <c r="F18" s="14"/>
      <c r="G18" s="14"/>
      <c r="H18" s="14"/>
      <c r="I18" s="14"/>
      <c r="J18" s="14"/>
      <c r="K18" s="14"/>
      <c r="L18" s="14"/>
      <c r="M18" s="14" t="s">
        <v>40</v>
      </c>
      <c r="N18" s="14"/>
      <c r="O18" s="14"/>
      <c r="P18" s="14"/>
      <c r="Q18" s="14"/>
      <c r="R18" s="14"/>
      <c r="S18" s="14"/>
      <c r="T18" s="14"/>
      <c r="U18" s="14"/>
      <c r="V18" s="14"/>
    </row>
    <row r="19" spans="1:22" x14ac:dyDescent="0.2">
      <c r="A19" s="14" t="s">
        <v>20</v>
      </c>
      <c r="B19" s="14"/>
      <c r="C19" s="14"/>
      <c r="D19" s="14"/>
      <c r="E19" s="14"/>
      <c r="F19" s="14"/>
      <c r="G19" s="14"/>
      <c r="H19" s="14"/>
      <c r="I19" s="14"/>
      <c r="J19" s="14"/>
      <c r="K19" s="14"/>
      <c r="L19" s="14"/>
      <c r="M19" s="14" t="s">
        <v>37</v>
      </c>
      <c r="N19" s="14"/>
      <c r="O19" s="14"/>
      <c r="P19" s="14"/>
      <c r="Q19" s="14"/>
      <c r="R19" s="14"/>
      <c r="S19" s="14"/>
      <c r="T19" s="14"/>
      <c r="U19" s="14"/>
      <c r="V19" s="14"/>
    </row>
    <row r="20" spans="1:22" x14ac:dyDescent="0.2">
      <c r="A20" s="14" t="s">
        <v>410</v>
      </c>
    </row>
    <row r="21" spans="1:22" x14ac:dyDescent="0.2">
      <c r="A21" s="14" t="s">
        <v>411</v>
      </c>
      <c r="B21"/>
      <c r="C21"/>
      <c r="D21"/>
      <c r="E21"/>
      <c r="F21"/>
      <c r="G21"/>
      <c r="H21"/>
      <c r="I21"/>
      <c r="J21"/>
      <c r="K21"/>
      <c r="L21"/>
      <c r="M21"/>
      <c r="N21"/>
      <c r="O21"/>
      <c r="P21"/>
      <c r="Q21"/>
      <c r="R21"/>
      <c r="S21"/>
    </row>
    <row r="22" spans="1:22" x14ac:dyDescent="0.2">
      <c r="A22" s="211"/>
      <c r="B22"/>
      <c r="C22"/>
      <c r="D22"/>
      <c r="E22"/>
      <c r="F22"/>
      <c r="G22"/>
      <c r="H22"/>
      <c r="I22"/>
      <c r="J22"/>
      <c r="K22"/>
      <c r="L22"/>
      <c r="M22"/>
      <c r="N22"/>
      <c r="O22"/>
      <c r="P22"/>
      <c r="Q22"/>
      <c r="R22"/>
      <c r="S22"/>
    </row>
    <row r="23" spans="1:22" x14ac:dyDescent="0.2">
      <c r="A23" s="211"/>
      <c r="B23"/>
      <c r="C23"/>
      <c r="D23"/>
      <c r="E23"/>
      <c r="F23"/>
      <c r="G23"/>
      <c r="H23"/>
      <c r="I23"/>
      <c r="J23"/>
      <c r="K23"/>
      <c r="L23"/>
      <c r="M23"/>
      <c r="N23"/>
      <c r="O23"/>
      <c r="P23"/>
      <c r="Q23"/>
      <c r="R23"/>
      <c r="S23"/>
    </row>
    <row r="24" spans="1:22" x14ac:dyDescent="0.2">
      <c r="A24"/>
      <c r="B24"/>
      <c r="C24"/>
      <c r="D24"/>
      <c r="E24"/>
      <c r="F24"/>
      <c r="G24"/>
      <c r="H24"/>
      <c r="I24"/>
      <c r="J24"/>
      <c r="K24"/>
      <c r="L24"/>
      <c r="M24"/>
      <c r="N24"/>
      <c r="O24"/>
      <c r="P24"/>
      <c r="Q24"/>
      <c r="R24"/>
      <c r="S24"/>
    </row>
    <row r="25" spans="1:22" x14ac:dyDescent="0.2">
      <c r="A25" s="93" t="s">
        <v>310</v>
      </c>
      <c r="B25" s="93" t="s">
        <v>312</v>
      </c>
      <c r="C25" s="93" t="s">
        <v>313</v>
      </c>
      <c r="D25"/>
      <c r="E25"/>
      <c r="F25"/>
      <c r="G25"/>
      <c r="H25"/>
      <c r="I25"/>
      <c r="J25"/>
      <c r="K25"/>
      <c r="L25"/>
      <c r="M25"/>
      <c r="N25"/>
      <c r="O25"/>
      <c r="P25"/>
      <c r="Q25"/>
      <c r="R25"/>
      <c r="S25"/>
    </row>
    <row r="26" spans="1:22" x14ac:dyDescent="0.2">
      <c r="A26" s="58" t="s">
        <v>311</v>
      </c>
      <c r="B26" s="94">
        <v>43423</v>
      </c>
      <c r="C26" t="s">
        <v>314</v>
      </c>
      <c r="D26"/>
      <c r="E26"/>
      <c r="F26"/>
      <c r="G26"/>
      <c r="H26"/>
      <c r="I26"/>
      <c r="J26"/>
      <c r="K26"/>
      <c r="L26"/>
      <c r="M26"/>
      <c r="N26"/>
      <c r="O26"/>
      <c r="P26"/>
      <c r="Q26"/>
      <c r="R26"/>
      <c r="S26"/>
    </row>
    <row r="27" spans="1:22" x14ac:dyDescent="0.2">
      <c r="A27" s="58" t="s">
        <v>360</v>
      </c>
      <c r="B27" s="94">
        <v>43780</v>
      </c>
      <c r="C27" t="s">
        <v>361</v>
      </c>
      <c r="D27"/>
      <c r="E27"/>
      <c r="F27"/>
      <c r="G27"/>
      <c r="H27"/>
      <c r="I27"/>
      <c r="J27"/>
      <c r="K27"/>
      <c r="L27"/>
      <c r="M27"/>
      <c r="N27"/>
      <c r="O27"/>
      <c r="P27"/>
      <c r="Q27"/>
      <c r="R27"/>
      <c r="S27"/>
    </row>
    <row r="28" spans="1:22" x14ac:dyDescent="0.2">
      <c r="A28" s="58" t="s">
        <v>378</v>
      </c>
      <c r="B28" s="94">
        <v>44021</v>
      </c>
      <c r="C28" t="s">
        <v>379</v>
      </c>
      <c r="D28"/>
      <c r="E28"/>
      <c r="F28"/>
      <c r="G28"/>
      <c r="H28"/>
      <c r="I28"/>
      <c r="J28"/>
      <c r="K28"/>
      <c r="L28"/>
      <c r="M28"/>
      <c r="N28"/>
      <c r="O28"/>
      <c r="P28"/>
      <c r="Q28"/>
      <c r="R28"/>
      <c r="S28"/>
    </row>
    <row r="29" spans="1:22" x14ac:dyDescent="0.2">
      <c r="A29" s="58" t="s">
        <v>380</v>
      </c>
      <c r="B29" s="212">
        <v>44104</v>
      </c>
      <c r="C29" t="s">
        <v>381</v>
      </c>
      <c r="D29"/>
      <c r="E29"/>
      <c r="F29"/>
      <c r="G29"/>
      <c r="H29"/>
      <c r="I29"/>
      <c r="J29"/>
      <c r="K29"/>
      <c r="L29"/>
      <c r="M29"/>
      <c r="N29"/>
      <c r="O29"/>
      <c r="P29"/>
      <c r="Q29"/>
      <c r="R29"/>
      <c r="S29"/>
    </row>
    <row r="30" spans="1:22" x14ac:dyDescent="0.2">
      <c r="A30" s="58" t="s">
        <v>412</v>
      </c>
      <c r="B30" s="94">
        <v>44620</v>
      </c>
      <c r="C30" t="s">
        <v>379</v>
      </c>
      <c r="D30"/>
      <c r="E30"/>
      <c r="F30"/>
      <c r="G30"/>
      <c r="H30"/>
      <c r="I30"/>
      <c r="J30"/>
      <c r="K30"/>
      <c r="L30"/>
      <c r="M30"/>
      <c r="N30"/>
      <c r="O30"/>
      <c r="P30"/>
      <c r="Q30"/>
      <c r="R30"/>
      <c r="S30"/>
    </row>
    <row r="31" spans="1:22" x14ac:dyDescent="0.2">
      <c r="A31" s="58" t="s">
        <v>413</v>
      </c>
      <c r="B31" s="94">
        <v>45239</v>
      </c>
      <c r="C31" t="s">
        <v>414</v>
      </c>
      <c r="D31"/>
      <c r="E31"/>
      <c r="F31"/>
      <c r="G31"/>
      <c r="H31"/>
      <c r="I31"/>
      <c r="J31"/>
      <c r="K31"/>
      <c r="L31"/>
      <c r="M31"/>
      <c r="N31"/>
      <c r="O31"/>
      <c r="P31"/>
      <c r="Q31"/>
      <c r="R31"/>
      <c r="S31"/>
    </row>
    <row r="32" spans="1:22" x14ac:dyDescent="0.2">
      <c r="A32" s="58"/>
      <c r="B32" s="94"/>
      <c r="C32"/>
      <c r="D32"/>
      <c r="E32"/>
      <c r="F32"/>
      <c r="G32"/>
      <c r="H32"/>
      <c r="I32"/>
      <c r="J32"/>
      <c r="K32"/>
      <c r="L32"/>
      <c r="M32"/>
      <c r="N32"/>
      <c r="O32"/>
      <c r="P32"/>
      <c r="Q32"/>
      <c r="R32"/>
      <c r="S32"/>
    </row>
    <row r="33" spans="1:19" x14ac:dyDescent="0.2">
      <c r="A33" s="58"/>
      <c r="B33" s="94"/>
      <c r="C33"/>
      <c r="D33"/>
      <c r="E33"/>
      <c r="F33"/>
      <c r="G33"/>
      <c r="H33"/>
      <c r="I33"/>
      <c r="J33"/>
      <c r="K33"/>
      <c r="L33"/>
      <c r="M33"/>
      <c r="N33"/>
      <c r="O33"/>
      <c r="P33"/>
      <c r="Q33"/>
      <c r="R33"/>
      <c r="S33"/>
    </row>
    <row r="34" spans="1:19" x14ac:dyDescent="0.2">
      <c r="A34" s="58"/>
      <c r="B34" s="94"/>
      <c r="C34"/>
      <c r="D34"/>
      <c r="E34"/>
      <c r="F34"/>
      <c r="G34"/>
      <c r="H34"/>
      <c r="I34"/>
      <c r="J34"/>
      <c r="K34"/>
      <c r="L34"/>
      <c r="M34"/>
      <c r="N34"/>
      <c r="O34"/>
      <c r="P34"/>
      <c r="Q34"/>
      <c r="R34"/>
      <c r="S34"/>
    </row>
    <row r="35" spans="1:19" x14ac:dyDescent="0.2">
      <c r="A35"/>
      <c r="B35"/>
      <c r="C35"/>
      <c r="D35"/>
      <c r="E35"/>
      <c r="F35"/>
      <c r="G35"/>
      <c r="H35"/>
      <c r="I35"/>
      <c r="J35"/>
      <c r="K35"/>
      <c r="L35"/>
      <c r="M35"/>
      <c r="N35"/>
      <c r="O35"/>
      <c r="P35"/>
      <c r="Q35"/>
      <c r="R35"/>
      <c r="S35"/>
    </row>
    <row r="36" spans="1:19" x14ac:dyDescent="0.2">
      <c r="A36"/>
      <c r="B36"/>
      <c r="C36"/>
      <c r="D36"/>
      <c r="E36"/>
      <c r="F36"/>
      <c r="G36"/>
      <c r="H36"/>
      <c r="I36"/>
      <c r="J36"/>
      <c r="K36"/>
      <c r="L36"/>
      <c r="M36"/>
      <c r="N36"/>
      <c r="O36"/>
      <c r="P36"/>
      <c r="Q36"/>
      <c r="R36"/>
      <c r="S36"/>
    </row>
    <row r="37" spans="1:19" x14ac:dyDescent="0.2">
      <c r="A37"/>
      <c r="B37"/>
      <c r="C37"/>
      <c r="D37"/>
      <c r="E37"/>
      <c r="F37"/>
      <c r="G37"/>
      <c r="H37"/>
      <c r="I37"/>
      <c r="J37"/>
      <c r="K37"/>
      <c r="L37"/>
      <c r="M37"/>
      <c r="N37"/>
      <c r="O37"/>
      <c r="P37"/>
      <c r="Q37"/>
      <c r="R37"/>
      <c r="S37"/>
    </row>
    <row r="38" spans="1:19" x14ac:dyDescent="0.2">
      <c r="A38"/>
      <c r="B38"/>
      <c r="C38"/>
      <c r="D38"/>
      <c r="E38"/>
      <c r="F38"/>
      <c r="G38"/>
      <c r="H38"/>
      <c r="I38"/>
      <c r="J38"/>
      <c r="K38"/>
      <c r="L38"/>
      <c r="M38"/>
      <c r="N38"/>
      <c r="O38"/>
      <c r="P38"/>
      <c r="Q38"/>
      <c r="R38"/>
      <c r="S38"/>
    </row>
    <row r="39" spans="1:19" x14ac:dyDescent="0.2">
      <c r="A39"/>
      <c r="B39"/>
      <c r="C39"/>
      <c r="D39"/>
      <c r="E39"/>
      <c r="F39"/>
      <c r="G39"/>
      <c r="H39"/>
      <c r="I39"/>
      <c r="J39"/>
      <c r="K39"/>
      <c r="L39"/>
      <c r="M39"/>
      <c r="N39"/>
      <c r="O39"/>
      <c r="P39"/>
      <c r="Q39"/>
      <c r="R39"/>
      <c r="S39"/>
    </row>
    <row r="40" spans="1:19" x14ac:dyDescent="0.2">
      <c r="A40"/>
      <c r="B40"/>
      <c r="C40"/>
      <c r="D40"/>
      <c r="E40"/>
      <c r="F40"/>
      <c r="G40"/>
      <c r="H40"/>
      <c r="I40"/>
      <c r="J40"/>
      <c r="K40"/>
      <c r="L40"/>
      <c r="M40"/>
      <c r="N40"/>
      <c r="O40"/>
      <c r="P40"/>
      <c r="Q40"/>
      <c r="R40"/>
      <c r="S40"/>
    </row>
    <row r="41" spans="1:19" x14ac:dyDescent="0.2">
      <c r="A41"/>
      <c r="B41"/>
      <c r="C41"/>
      <c r="D41"/>
      <c r="E41"/>
      <c r="F41"/>
      <c r="G41"/>
      <c r="H41"/>
      <c r="I41"/>
      <c r="J41"/>
      <c r="K41"/>
      <c r="L41"/>
      <c r="M41"/>
      <c r="N41"/>
      <c r="O41"/>
      <c r="P41"/>
      <c r="Q41"/>
      <c r="R41"/>
      <c r="S41"/>
    </row>
    <row r="42" spans="1:19" x14ac:dyDescent="0.2">
      <c r="A42"/>
      <c r="B42"/>
      <c r="C42"/>
      <c r="D42"/>
      <c r="E42"/>
      <c r="F42"/>
      <c r="G42"/>
      <c r="H42"/>
      <c r="I42"/>
      <c r="J42"/>
      <c r="K42"/>
      <c r="L42"/>
      <c r="M42"/>
      <c r="N42"/>
      <c r="O42"/>
      <c r="P42"/>
      <c r="Q42"/>
      <c r="R42"/>
      <c r="S42"/>
    </row>
    <row r="43" spans="1:19" x14ac:dyDescent="0.2">
      <c r="A43"/>
      <c r="B43"/>
      <c r="C43"/>
      <c r="D43"/>
      <c r="E43"/>
      <c r="F43"/>
      <c r="G43"/>
      <c r="H43"/>
      <c r="I43"/>
      <c r="J43"/>
      <c r="K43"/>
      <c r="L43"/>
      <c r="M43"/>
      <c r="N43"/>
      <c r="O43"/>
      <c r="P43"/>
      <c r="Q43"/>
      <c r="R43"/>
      <c r="S43"/>
    </row>
    <row r="44" spans="1:19" x14ac:dyDescent="0.2">
      <c r="A44"/>
      <c r="B44"/>
      <c r="C44"/>
      <c r="D44"/>
      <c r="E44"/>
      <c r="F44"/>
      <c r="G44"/>
      <c r="H44"/>
      <c r="I44"/>
      <c r="J44"/>
      <c r="K44"/>
      <c r="L44"/>
      <c r="M44"/>
      <c r="N44"/>
      <c r="O44"/>
      <c r="P44"/>
      <c r="Q44"/>
      <c r="R44"/>
      <c r="S44"/>
    </row>
    <row r="45" spans="1:19" x14ac:dyDescent="0.2">
      <c r="B45"/>
      <c r="C45"/>
    </row>
    <row r="46" spans="1:19" x14ac:dyDescent="0.2">
      <c r="B46"/>
      <c r="C46"/>
    </row>
    <row r="47" spans="1:19" x14ac:dyDescent="0.2">
      <c r="B47"/>
      <c r="C47"/>
    </row>
    <row r="48" spans="1:19" x14ac:dyDescent="0.2">
      <c r="B48"/>
      <c r="C48"/>
    </row>
  </sheetData>
  <sortState xmlns:xlrd2="http://schemas.microsoft.com/office/spreadsheetml/2017/richdata2" ref="K9:K13">
    <sortCondition ref="K9:K13"/>
  </sortState>
  <mergeCells count="4">
    <mergeCell ref="Q7:R7"/>
    <mergeCell ref="A7:D7"/>
    <mergeCell ref="N7:O7"/>
    <mergeCell ref="G7:J7"/>
  </mergeCells>
  <pageMargins left="0.35433070866141736" right="0.70866141732283472" top="0.62992125984251968" bottom="0.74803149606299213" header="0.31496062992125984" footer="0.31496062992125984"/>
  <pageSetup paperSize="8" scale="67" fitToHeight="0" orientation="landscape" r:id="rId1"/>
  <headerFooter>
    <oddHeader>&amp;L&amp;"-,Bold"&amp;18&amp;K08-044ACU IT Project Controls Workbook</oddHeader>
    <oddFooter>&amp;L&amp;"-,Regular"&amp;8File:  &amp;Z&amp;F
Page:  &amp;P of &amp;N
Print Date:  &amp;D  &amp;T</oddFooter>
  </headerFooter>
  <ignoredErrors>
    <ignoredError sqref="R9:R1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85563BEBED7E849A2C299C8099836DE" ma:contentTypeVersion="15" ma:contentTypeDescription="Create a new document." ma:contentTypeScope="" ma:versionID="30afdafe519408ceb24c777c6704ada2">
  <xsd:schema xmlns:xsd="http://www.w3.org/2001/XMLSchema" xmlns:xs="http://www.w3.org/2001/XMLSchema" xmlns:p="http://schemas.microsoft.com/office/2006/metadata/properties" xmlns:ns1="http://schemas.microsoft.com/sharepoint/v3" xmlns:ns3="8eadecfb-02ef-4c37-8629-1f8495f13a7a" xmlns:ns4="2f8076f3-311e-48c5-a79b-7a114dc8d3a9" targetNamespace="http://schemas.microsoft.com/office/2006/metadata/properties" ma:root="true" ma:fieldsID="ed09b0fad5d55057c1550e3118f4e2e6" ns1:_="" ns3:_="" ns4:_="">
    <xsd:import namespace="http://schemas.microsoft.com/sharepoint/v3"/>
    <xsd:import namespace="8eadecfb-02ef-4c37-8629-1f8495f13a7a"/>
    <xsd:import namespace="2f8076f3-311e-48c5-a79b-7a114dc8d3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OCR" minOccurs="0"/>
                <xsd:element ref="ns3:MediaServiceLocation" minOccurs="0"/>
                <xsd:element ref="ns3:MediaServiceEventHashCode" minOccurs="0"/>
                <xsd:element ref="ns3:MediaServiceGenerationTime" minOccurs="0"/>
                <xsd:element ref="ns1:_ip_UnifiedCompliancePolicyProperties" minOccurs="0"/>
                <xsd:element ref="ns1:_ip_UnifiedCompliancePolicyUIAc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adecfb-02ef-4c37-8629-1f8495f13a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8076f3-311e-48c5-a79b-7a114dc8d3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58D8AB-85EF-4C64-9826-E6C73491D1BE}">
  <ds:schemaRefs>
    <ds:schemaRef ds:uri="http://schemas.microsoft.com/sharepoint/v3/contenttype/forms"/>
  </ds:schemaRefs>
</ds:datastoreItem>
</file>

<file path=customXml/itemProps2.xml><?xml version="1.0" encoding="utf-8"?>
<ds:datastoreItem xmlns:ds="http://schemas.openxmlformats.org/officeDocument/2006/customXml" ds:itemID="{678237ED-2778-42F4-BD3E-35914D327245}">
  <ds:schemaRefs>
    <ds:schemaRef ds:uri="http://schemas.microsoft.com/office/infopath/2007/PartnerControls"/>
    <ds:schemaRef ds:uri="http://schemas.openxmlformats.org/package/2006/metadata/core-properties"/>
    <ds:schemaRef ds:uri="http://schemas.microsoft.com/sharepoint/v3"/>
    <ds:schemaRef ds:uri="2f8076f3-311e-48c5-a79b-7a114dc8d3a9"/>
    <ds:schemaRef ds:uri="http://schemas.microsoft.com/office/2006/documentManagement/types"/>
    <ds:schemaRef ds:uri="8eadecfb-02ef-4c37-8629-1f8495f13a7a"/>
    <ds:schemaRef ds:uri="http://purl.org/dc/elements/1.1/"/>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7117CC64-872D-4820-9623-7341F8D32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adecfb-02ef-4c37-8629-1f8495f13a7a"/>
    <ds:schemaRef ds:uri="2f8076f3-311e-48c5-a79b-7a114dc8d3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 Sheet</vt:lpstr>
      <vt:lpstr>Risks</vt:lpstr>
      <vt:lpstr>Issues</vt:lpstr>
      <vt:lpstr>Changes</vt:lpstr>
      <vt:lpstr>Lessons</vt:lpstr>
      <vt:lpstr>Status colours and changes</vt:lpstr>
      <vt:lpstr>Risk rating</vt:lpstr>
      <vt:lpstr>Data Validation</vt:lpstr>
      <vt:lpstr>Issues!Print_Area</vt:lpstr>
      <vt:lpstr>Risks!Print_Area</vt:lpstr>
      <vt:lpstr>Changes!Print_Titles</vt:lpstr>
      <vt:lpstr>Issues!Print_Titles</vt:lpstr>
      <vt:lpstr>Risks!Print_Titles</vt:lpstr>
      <vt:lpstr>'Status colours and changes'!Print_Titles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 Project Controls Workbook</dc:title>
  <dc:creator>Peter Wiegard;Mikail Ruutu</dc:creator>
  <dc:description>Template version 2023 11.</dc:description>
  <cp:lastModifiedBy>Mikail Ruutu</cp:lastModifiedBy>
  <cp:lastPrinted>2020-10-14T02:40:19Z</cp:lastPrinted>
  <dcterms:created xsi:type="dcterms:W3CDTF">2016-09-11T23:47:17Z</dcterms:created>
  <dcterms:modified xsi:type="dcterms:W3CDTF">2023-11-08T23:23:07Z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0x010100D85563BEBED7E849A2C299C8099836DE</vt:lpwstr>
  </property>
</Properties>
</file>