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yacu-my.sharepoint.com/personal/miruutu_acu_edu_au/Documents/PM Model/Templates/"/>
    </mc:Choice>
  </mc:AlternateContent>
  <xr:revisionPtr revIDLastSave="36" documentId="8_{F2D5F292-AD5E-4F5A-95B4-E06F274E2B7C}" xr6:coauthVersionLast="47" xr6:coauthVersionMax="47" xr10:uidLastSave="{8E96B13A-CC14-4D82-92F5-2BDA82E00388}"/>
  <bookViews>
    <workbookView xWindow="840" yWindow="-120" windowWidth="28080" windowHeight="16440" tabRatio="819" xr2:uid="{00000000-000D-0000-FFFF-FFFF00000000}"/>
  </bookViews>
  <sheets>
    <sheet name="Instructions" sheetId="18" r:id="rId1"/>
    <sheet name="Summary" sheetId="19" r:id="rId2"/>
    <sheet name="1 Jun 18" sheetId="1" r:id="rId3"/>
    <sheet name="15 Jun 18" sheetId="2" r:id="rId4"/>
    <sheet name="29 Jun 18" sheetId="3" r:id="rId5"/>
    <sheet name="13 Jul 18" sheetId="4" r:id="rId6"/>
    <sheet name="27 Jul 18" sheetId="5" r:id="rId7"/>
    <sheet name="10 Aug 18" sheetId="6" r:id="rId8"/>
    <sheet name="24 Aug 18" sheetId="7" r:id="rId9"/>
    <sheet name="7 Sep 18" sheetId="8" r:id="rId10"/>
    <sheet name="21 Sep 18" sheetId="9" r:id="rId11"/>
    <sheet name="5 Oct 18" sheetId="10" r:id="rId12"/>
    <sheet name="19 Oct 18" sheetId="11" r:id="rId13"/>
    <sheet name="2 Nov 18" sheetId="12" r:id="rId14"/>
    <sheet name="16 Nov 18" sheetId="13" r:id="rId15"/>
    <sheet name="30 Nov 18" sheetId="14" r:id="rId16"/>
    <sheet name="14 Dec 18" sheetId="15" r:id="rId17"/>
    <sheet name="28 Dec 18" sheetId="16" r:id="rId18"/>
  </sheets>
  <definedNames>
    <definedName name="first">Summary!$H$3</definedName>
    <definedName name="Freq">Summary!$H$4</definedName>
    <definedName name="points">'1 Jun 18'!$J$18:$K$23</definedName>
    <definedName name="_xlnm.Print_Titles" localSheetId="1">Summary!$B:$C,Summary!$3:$4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4" l="1"/>
  <c r="D27" i="4"/>
  <c r="C27" i="3"/>
  <c r="C13" i="3"/>
  <c r="C12" i="3"/>
  <c r="C13" i="4"/>
  <c r="C13" i="5" s="1"/>
  <c r="C13" i="6" s="1"/>
  <c r="C13" i="7" s="1"/>
  <c r="C13" i="8" s="1"/>
  <c r="C13" i="9" s="1"/>
  <c r="C13" i="10" s="1"/>
  <c r="C13" i="11" s="1"/>
  <c r="C13" i="12" s="1"/>
  <c r="C13" i="13" s="1"/>
  <c r="C13" i="14" s="1"/>
  <c r="C13" i="15" s="1"/>
  <c r="C13" i="16" s="1"/>
  <c r="C12" i="4"/>
  <c r="C12" i="5"/>
  <c r="C12" i="6" s="1"/>
  <c r="C12" i="7" s="1"/>
  <c r="C12" i="8" s="1"/>
  <c r="C12" i="9" s="1"/>
  <c r="C12" i="10" s="1"/>
  <c r="C12" i="11" s="1"/>
  <c r="C12" i="12" s="1"/>
  <c r="C12" i="13" s="1"/>
  <c r="C12" i="14" s="1"/>
  <c r="C12" i="15" s="1"/>
  <c r="C12" i="16" s="1"/>
  <c r="C13" i="2" l="1"/>
  <c r="C12" i="2"/>
  <c r="H22" i="4"/>
  <c r="H21" i="4"/>
  <c r="H20" i="4"/>
  <c r="H21" i="3"/>
  <c r="H20" i="3"/>
  <c r="H19" i="3"/>
  <c r="F27" i="2"/>
  <c r="F27" i="3" s="1"/>
  <c r="D27" i="2"/>
  <c r="D27" i="3" s="1"/>
  <c r="E20" i="2"/>
  <c r="E20" i="3" s="1"/>
  <c r="F20" i="2"/>
  <c r="F20" i="3" s="1"/>
  <c r="F20" i="4" s="1"/>
  <c r="H20" i="2"/>
  <c r="G20" i="2"/>
  <c r="G20" i="3" s="1"/>
  <c r="G20" i="4" s="1"/>
  <c r="G27" i="19" l="1"/>
  <c r="E18" i="2"/>
  <c r="E19" i="2"/>
  <c r="E19" i="3" s="1"/>
  <c r="E21" i="2"/>
  <c r="E22" i="2"/>
  <c r="E23" i="2"/>
  <c r="E24" i="2"/>
  <c r="A24" i="2"/>
  <c r="A23" i="2"/>
  <c r="A22" i="2"/>
  <c r="A21" i="2"/>
  <c r="A20" i="2"/>
  <c r="A19" i="2"/>
  <c r="A18" i="2"/>
  <c r="D27" i="5"/>
  <c r="D27" i="6" s="1"/>
  <c r="G27" i="3"/>
  <c r="F28" i="2"/>
  <c r="F30" i="2" s="1"/>
  <c r="D29" i="2"/>
  <c r="D29" i="3" s="1"/>
  <c r="C29" i="2"/>
  <c r="C29" i="3" s="1"/>
  <c r="C28" i="2"/>
  <c r="C28" i="3" s="1"/>
  <c r="C27" i="2"/>
  <c r="H27" i="19" s="1"/>
  <c r="G27" i="2"/>
  <c r="C30" i="1"/>
  <c r="F30" i="1"/>
  <c r="D30" i="1"/>
  <c r="G29" i="1"/>
  <c r="H29" i="1" s="1"/>
  <c r="G28" i="1"/>
  <c r="H28" i="1" s="1"/>
  <c r="G27" i="1"/>
  <c r="D30" i="2" l="1"/>
  <c r="G29" i="2"/>
  <c r="H29" i="2" s="1"/>
  <c r="G28" i="2"/>
  <c r="H28" i="2" s="1"/>
  <c r="F28" i="3"/>
  <c r="C28" i="4"/>
  <c r="C29" i="4"/>
  <c r="G29" i="3"/>
  <c r="H29" i="3" s="1"/>
  <c r="G29" i="19"/>
  <c r="D29" i="4"/>
  <c r="D30" i="4" s="1"/>
  <c r="C30" i="3"/>
  <c r="C30" i="2"/>
  <c r="G27" i="4"/>
  <c r="F27" i="5"/>
  <c r="F27" i="6" s="1"/>
  <c r="F27" i="7" s="1"/>
  <c r="C27" i="4"/>
  <c r="D27" i="7"/>
  <c r="H27" i="3"/>
  <c r="D30" i="3"/>
  <c r="H27" i="2"/>
  <c r="G30" i="1"/>
  <c r="H30" i="1" s="1"/>
  <c r="H27" i="1"/>
  <c r="H8" i="4"/>
  <c r="H8" i="5"/>
  <c r="H8" i="6"/>
  <c r="H8" i="7"/>
  <c r="H8" i="8"/>
  <c r="H8" i="9"/>
  <c r="H8" i="10"/>
  <c r="H8" i="11"/>
  <c r="H8" i="12"/>
  <c r="H8" i="13"/>
  <c r="H8" i="14"/>
  <c r="H8" i="15"/>
  <c r="H8" i="16"/>
  <c r="H8" i="3"/>
  <c r="H8" i="2"/>
  <c r="H8" i="1"/>
  <c r="E24" i="3"/>
  <c r="E23" i="3"/>
  <c r="E22" i="3"/>
  <c r="E22" i="4" s="1"/>
  <c r="E21" i="3"/>
  <c r="E20" i="4"/>
  <c r="E20" i="5" s="1"/>
  <c r="E20" i="6" s="1"/>
  <c r="E20" i="7" s="1"/>
  <c r="E20" i="8" s="1"/>
  <c r="E20" i="9" s="1"/>
  <c r="E20" i="10" s="1"/>
  <c r="E20" i="11" s="1"/>
  <c r="E20" i="12" s="1"/>
  <c r="E20" i="13" s="1"/>
  <c r="E20" i="14" s="1"/>
  <c r="E20" i="15" s="1"/>
  <c r="E20" i="16" s="1"/>
  <c r="E19" i="4"/>
  <c r="E19" i="5" s="1"/>
  <c r="E19" i="6" s="1"/>
  <c r="E19" i="7" s="1"/>
  <c r="E19" i="8" s="1"/>
  <c r="E19" i="9" s="1"/>
  <c r="E19" i="10" s="1"/>
  <c r="E19" i="11" s="1"/>
  <c r="E19" i="12" s="1"/>
  <c r="E19" i="13" s="1"/>
  <c r="E19" i="14" s="1"/>
  <c r="E19" i="15" s="1"/>
  <c r="E19" i="16" s="1"/>
  <c r="E18" i="3"/>
  <c r="A24" i="3"/>
  <c r="A23" i="3"/>
  <c r="A22" i="3"/>
  <c r="A21" i="3"/>
  <c r="A20" i="3"/>
  <c r="A20" i="4" s="1"/>
  <c r="A19" i="3"/>
  <c r="A18" i="3"/>
  <c r="E21" i="4" l="1"/>
  <c r="E21" i="5" s="1"/>
  <c r="A21" i="4"/>
  <c r="A21" i="5" s="1"/>
  <c r="D30" i="19"/>
  <c r="G30" i="2"/>
  <c r="H30" i="2" s="1"/>
  <c r="C30" i="19"/>
  <c r="G28" i="3"/>
  <c r="H28" i="3" s="1"/>
  <c r="F30" i="3"/>
  <c r="F28" i="4"/>
  <c r="H29" i="19"/>
  <c r="C29" i="5"/>
  <c r="C29" i="6" s="1"/>
  <c r="E22" i="5"/>
  <c r="E22" i="6" s="1"/>
  <c r="E22" i="7" s="1"/>
  <c r="E22" i="8" s="1"/>
  <c r="E22" i="9" s="1"/>
  <c r="E22" i="10" s="1"/>
  <c r="E22" i="11" s="1"/>
  <c r="E22" i="12" s="1"/>
  <c r="E22" i="13" s="1"/>
  <c r="E22" i="14" s="1"/>
  <c r="E22" i="15" s="1"/>
  <c r="E22" i="16" s="1"/>
  <c r="AS22" i="19" s="1"/>
  <c r="A20" i="5"/>
  <c r="A20" i="6" s="1"/>
  <c r="A20" i="7" s="1"/>
  <c r="A20" i="8" s="1"/>
  <c r="A20" i="9" s="1"/>
  <c r="A20" i="10" s="1"/>
  <c r="A20" i="11" s="1"/>
  <c r="A20" i="12" s="1"/>
  <c r="A20" i="13" s="1"/>
  <c r="A20" i="14" s="1"/>
  <c r="A20" i="15" s="1"/>
  <c r="A20" i="16" s="1"/>
  <c r="AB20" i="19" s="1"/>
  <c r="L20" i="19"/>
  <c r="A24" i="4"/>
  <c r="A24" i="5" s="1"/>
  <c r="A24" i="6" s="1"/>
  <c r="A24" i="7" s="1"/>
  <c r="A24" i="8" s="1"/>
  <c r="A24" i="9" s="1"/>
  <c r="A24" i="10" s="1"/>
  <c r="A24" i="11" s="1"/>
  <c r="A24" i="12" s="1"/>
  <c r="A24" i="13" s="1"/>
  <c r="A24" i="14" s="1"/>
  <c r="A24" i="15" s="1"/>
  <c r="A24" i="16" s="1"/>
  <c r="AB24" i="19" s="1"/>
  <c r="E18" i="4"/>
  <c r="E18" i="5" s="1"/>
  <c r="E18" i="6" s="1"/>
  <c r="E18" i="7" s="1"/>
  <c r="E18" i="8" s="1"/>
  <c r="E18" i="9" s="1"/>
  <c r="E18" i="10" s="1"/>
  <c r="E18" i="11" s="1"/>
  <c r="E18" i="12" s="1"/>
  <c r="E18" i="13" s="1"/>
  <c r="E18" i="14" s="1"/>
  <c r="E18" i="15" s="1"/>
  <c r="E18" i="16" s="1"/>
  <c r="AS18" i="19" s="1"/>
  <c r="L18" i="19"/>
  <c r="A18" i="4"/>
  <c r="A18" i="5" s="1"/>
  <c r="A18" i="6" s="1"/>
  <c r="A18" i="7" s="1"/>
  <c r="A18" i="8" s="1"/>
  <c r="A18" i="9" s="1"/>
  <c r="A18" i="10" s="1"/>
  <c r="A18" i="11" s="1"/>
  <c r="A18" i="12" s="1"/>
  <c r="A18" i="13" s="1"/>
  <c r="A18" i="14" s="1"/>
  <c r="A18" i="15" s="1"/>
  <c r="A18" i="16" s="1"/>
  <c r="AB18" i="19" s="1"/>
  <c r="A22" i="4"/>
  <c r="A22" i="5" s="1"/>
  <c r="A22" i="6" s="1"/>
  <c r="A22" i="7" s="1"/>
  <c r="A22" i="8" s="1"/>
  <c r="A22" i="9" s="1"/>
  <c r="A22" i="10" s="1"/>
  <c r="A22" i="11" s="1"/>
  <c r="A22" i="12" s="1"/>
  <c r="A22" i="13" s="1"/>
  <c r="A22" i="14" s="1"/>
  <c r="A22" i="15" s="1"/>
  <c r="A22" i="16" s="1"/>
  <c r="AB22" i="19" s="1"/>
  <c r="E23" i="4"/>
  <c r="E23" i="5" s="1"/>
  <c r="E23" i="6" s="1"/>
  <c r="E23" i="7" s="1"/>
  <c r="E23" i="8" s="1"/>
  <c r="E23" i="9" s="1"/>
  <c r="E23" i="10" s="1"/>
  <c r="E23" i="11" s="1"/>
  <c r="E23" i="12" s="1"/>
  <c r="E23" i="13" s="1"/>
  <c r="E23" i="14" s="1"/>
  <c r="E23" i="15" s="1"/>
  <c r="E23" i="16" s="1"/>
  <c r="AS23" i="19" s="1"/>
  <c r="G29" i="4"/>
  <c r="D29" i="5"/>
  <c r="A19" i="4"/>
  <c r="A19" i="5" s="1"/>
  <c r="A19" i="6" s="1"/>
  <c r="A19" i="7" s="1"/>
  <c r="A19" i="8" s="1"/>
  <c r="A19" i="9" s="1"/>
  <c r="A19" i="10" s="1"/>
  <c r="A19" i="11" s="1"/>
  <c r="A19" i="12" s="1"/>
  <c r="A19" i="13" s="1"/>
  <c r="A19" i="14" s="1"/>
  <c r="A19" i="15" s="1"/>
  <c r="A19" i="16" s="1"/>
  <c r="AB19" i="19" s="1"/>
  <c r="A23" i="4"/>
  <c r="A23" i="5" s="1"/>
  <c r="A23" i="6" s="1"/>
  <c r="A23" i="7" s="1"/>
  <c r="A23" i="8" s="1"/>
  <c r="A23" i="9" s="1"/>
  <c r="A23" i="10" s="1"/>
  <c r="A23" i="11" s="1"/>
  <c r="A23" i="12" s="1"/>
  <c r="A23" i="13" s="1"/>
  <c r="A23" i="14" s="1"/>
  <c r="A23" i="15" s="1"/>
  <c r="A23" i="16" s="1"/>
  <c r="AB23" i="19" s="1"/>
  <c r="L23" i="19"/>
  <c r="E24" i="4"/>
  <c r="E24" i="5" s="1"/>
  <c r="E24" i="6" s="1"/>
  <c r="E24" i="7" s="1"/>
  <c r="E24" i="8" s="1"/>
  <c r="E24" i="9" s="1"/>
  <c r="E24" i="10" s="1"/>
  <c r="E24" i="11" s="1"/>
  <c r="E24" i="12" s="1"/>
  <c r="E24" i="13" s="1"/>
  <c r="E24" i="14" s="1"/>
  <c r="E24" i="15" s="1"/>
  <c r="E24" i="16" s="1"/>
  <c r="AS24" i="19" s="1"/>
  <c r="H27" i="4"/>
  <c r="C28" i="5"/>
  <c r="G27" i="5"/>
  <c r="G27" i="6"/>
  <c r="F27" i="8"/>
  <c r="C30" i="4"/>
  <c r="C27" i="5"/>
  <c r="G27" i="7"/>
  <c r="D27" i="8"/>
  <c r="AF24" i="19"/>
  <c r="AE24" i="19"/>
  <c r="AD24" i="19"/>
  <c r="R24" i="19"/>
  <c r="O24" i="19"/>
  <c r="N24" i="19"/>
  <c r="M24" i="19"/>
  <c r="AF23" i="19"/>
  <c r="AE23" i="19"/>
  <c r="AD23" i="19"/>
  <c r="O23" i="19"/>
  <c r="N23" i="19"/>
  <c r="M23" i="19"/>
  <c r="AF22" i="19"/>
  <c r="AE22" i="19"/>
  <c r="AD22" i="19"/>
  <c r="O22" i="19"/>
  <c r="N22" i="19"/>
  <c r="M22" i="19"/>
  <c r="AG21" i="19"/>
  <c r="AF21" i="19"/>
  <c r="AE21" i="19"/>
  <c r="AD21" i="19"/>
  <c r="P21" i="19"/>
  <c r="O21" i="19"/>
  <c r="N21" i="19"/>
  <c r="M21" i="19"/>
  <c r="AS20" i="19"/>
  <c r="AR20" i="19"/>
  <c r="AQ20" i="19"/>
  <c r="AP20" i="19"/>
  <c r="AO20" i="19"/>
  <c r="AN20" i="19"/>
  <c r="AM20" i="19"/>
  <c r="AL20" i="19"/>
  <c r="AK20" i="19"/>
  <c r="AJ20" i="19"/>
  <c r="AI20" i="19"/>
  <c r="AH20" i="19"/>
  <c r="AG20" i="19"/>
  <c r="AF20" i="19"/>
  <c r="AE20" i="19"/>
  <c r="AD20" i="19"/>
  <c r="P20" i="19"/>
  <c r="O20" i="19"/>
  <c r="N20" i="19"/>
  <c r="M20" i="19"/>
  <c r="AS19" i="19"/>
  <c r="AR19" i="19"/>
  <c r="AQ19" i="19"/>
  <c r="AP19" i="19"/>
  <c r="AO19" i="19"/>
  <c r="AN19" i="19"/>
  <c r="AM19" i="19"/>
  <c r="AL19" i="19"/>
  <c r="AK19" i="19"/>
  <c r="AJ19" i="19"/>
  <c r="AI19" i="19"/>
  <c r="AH19" i="19"/>
  <c r="AG19" i="19"/>
  <c r="AF19" i="19"/>
  <c r="AE19" i="19"/>
  <c r="AD19" i="19"/>
  <c r="Q19" i="19"/>
  <c r="O19" i="19"/>
  <c r="N19" i="19"/>
  <c r="M19" i="19"/>
  <c r="AK18" i="19"/>
  <c r="Q18" i="19"/>
  <c r="AF18" i="19"/>
  <c r="O18" i="19"/>
  <c r="AE18" i="19"/>
  <c r="N18" i="19"/>
  <c r="AD18" i="19"/>
  <c r="M18" i="19"/>
  <c r="E4" i="3"/>
  <c r="E4" i="4"/>
  <c r="E4" i="5"/>
  <c r="E4" i="6"/>
  <c r="E4" i="7"/>
  <c r="E4" i="8"/>
  <c r="E4" i="9"/>
  <c r="E4" i="10"/>
  <c r="E4" i="11"/>
  <c r="E4" i="12"/>
  <c r="E4" i="13"/>
  <c r="E4" i="14"/>
  <c r="E4" i="15"/>
  <c r="E4" i="16"/>
  <c r="E4" i="2"/>
  <c r="E4" i="1"/>
  <c r="E3" i="1"/>
  <c r="E3" i="2"/>
  <c r="E3" i="3"/>
  <c r="E3" i="4"/>
  <c r="E3" i="5"/>
  <c r="E3" i="6"/>
  <c r="E3" i="7"/>
  <c r="E3" i="8"/>
  <c r="E3" i="9"/>
  <c r="E3" i="10"/>
  <c r="E3" i="11"/>
  <c r="E3" i="12"/>
  <c r="E3" i="13"/>
  <c r="E3" i="14"/>
  <c r="E3" i="15"/>
  <c r="E3" i="16"/>
  <c r="L21" i="19"/>
  <c r="L19" i="19"/>
  <c r="AJ18" i="19" l="1"/>
  <c r="AP22" i="19"/>
  <c r="R20" i="19"/>
  <c r="Z22" i="19"/>
  <c r="AP18" i="19"/>
  <c r="AQ18" i="19"/>
  <c r="S20" i="19"/>
  <c r="AH18" i="19"/>
  <c r="V20" i="19"/>
  <c r="AM18" i="19"/>
  <c r="AI18" i="19"/>
  <c r="AN18" i="19"/>
  <c r="Q20" i="19"/>
  <c r="X20" i="19"/>
  <c r="AH22" i="19"/>
  <c r="A21" i="6"/>
  <c r="Q21" i="19"/>
  <c r="E21" i="6"/>
  <c r="AH21" i="19"/>
  <c r="Y18" i="19"/>
  <c r="AL24" i="19"/>
  <c r="T20" i="19"/>
  <c r="U20" i="19"/>
  <c r="Z20" i="19"/>
  <c r="AA20" i="19"/>
  <c r="W20" i="19"/>
  <c r="R22" i="19"/>
  <c r="S23" i="19"/>
  <c r="AL22" i="19"/>
  <c r="AL23" i="19"/>
  <c r="V24" i="19"/>
  <c r="Z24" i="19"/>
  <c r="W18" i="19"/>
  <c r="U19" i="19"/>
  <c r="AI22" i="19"/>
  <c r="AQ22" i="19"/>
  <c r="AH23" i="19"/>
  <c r="U24" i="19"/>
  <c r="U18" i="19"/>
  <c r="Y19" i="19"/>
  <c r="AG18" i="19"/>
  <c r="S18" i="19"/>
  <c r="AL18" i="19"/>
  <c r="AO18" i="19"/>
  <c r="AR18" i="19"/>
  <c r="Y20" i="19"/>
  <c r="U22" i="19"/>
  <c r="AM22" i="19"/>
  <c r="AP23" i="19"/>
  <c r="Q24" i="19"/>
  <c r="Y24" i="19"/>
  <c r="Q22" i="19"/>
  <c r="V22" i="19"/>
  <c r="AA22" i="19"/>
  <c r="U23" i="19"/>
  <c r="Z23" i="19"/>
  <c r="AH24" i="19"/>
  <c r="G28" i="19"/>
  <c r="F30" i="19"/>
  <c r="Y23" i="19"/>
  <c r="W22" i="19"/>
  <c r="Q23" i="19"/>
  <c r="V23" i="19"/>
  <c r="AA23" i="19"/>
  <c r="L24" i="19"/>
  <c r="L22" i="19"/>
  <c r="F28" i="5"/>
  <c r="F30" i="4"/>
  <c r="G28" i="4"/>
  <c r="H28" i="4" s="1"/>
  <c r="S22" i="19"/>
  <c r="Y22" i="19"/>
  <c r="R23" i="19"/>
  <c r="W23" i="19"/>
  <c r="AP24" i="19"/>
  <c r="G30" i="3"/>
  <c r="H30" i="3" s="1"/>
  <c r="AA18" i="19"/>
  <c r="R19" i="19"/>
  <c r="V19" i="19"/>
  <c r="Z19" i="19"/>
  <c r="AM23" i="19"/>
  <c r="AM24" i="19"/>
  <c r="AQ24" i="19"/>
  <c r="C28" i="6"/>
  <c r="G29" i="5"/>
  <c r="H29" i="5" s="1"/>
  <c r="D29" i="6"/>
  <c r="D30" i="5"/>
  <c r="R18" i="19"/>
  <c r="V18" i="19"/>
  <c r="Z18" i="19"/>
  <c r="W19" i="19"/>
  <c r="AN22" i="19"/>
  <c r="AR22" i="19"/>
  <c r="AN23" i="19"/>
  <c r="AR23" i="19"/>
  <c r="AI23" i="19"/>
  <c r="AQ23" i="19"/>
  <c r="AI24" i="19"/>
  <c r="P18" i="19"/>
  <c r="T18" i="19"/>
  <c r="X18" i="19"/>
  <c r="S19" i="19"/>
  <c r="AA19" i="19"/>
  <c r="AJ22" i="19"/>
  <c r="AJ23" i="19"/>
  <c r="S24" i="19"/>
  <c r="W24" i="19"/>
  <c r="AA24" i="19"/>
  <c r="AJ24" i="19"/>
  <c r="AN24" i="19"/>
  <c r="AR24" i="19"/>
  <c r="C29" i="7"/>
  <c r="P19" i="19"/>
  <c r="T19" i="19"/>
  <c r="X19" i="19"/>
  <c r="P22" i="19"/>
  <c r="T22" i="19"/>
  <c r="X22" i="19"/>
  <c r="AG22" i="19"/>
  <c r="AK22" i="19"/>
  <c r="AO22" i="19"/>
  <c r="P23" i="19"/>
  <c r="T23" i="19"/>
  <c r="X23" i="19"/>
  <c r="AG23" i="19"/>
  <c r="AK23" i="19"/>
  <c r="AO23" i="19"/>
  <c r="P24" i="19"/>
  <c r="T24" i="19"/>
  <c r="X24" i="19"/>
  <c r="AG24" i="19"/>
  <c r="AK24" i="19"/>
  <c r="AO24" i="19"/>
  <c r="H29" i="4"/>
  <c r="H27" i="5"/>
  <c r="F27" i="9"/>
  <c r="F27" i="10"/>
  <c r="C27" i="6"/>
  <c r="C30" i="5"/>
  <c r="D27" i="9"/>
  <c r="G27" i="8"/>
  <c r="E21" i="7" l="1"/>
  <c r="AI21" i="19"/>
  <c r="A21" i="7"/>
  <c r="R21" i="19"/>
  <c r="C6" i="19"/>
  <c r="G28" i="5"/>
  <c r="H28" i="5" s="1"/>
  <c r="F28" i="6"/>
  <c r="F30" i="5"/>
  <c r="L16" i="19"/>
  <c r="G30" i="19"/>
  <c r="H30" i="19" s="1"/>
  <c r="H28" i="19"/>
  <c r="G30" i="4"/>
  <c r="H30" i="4" s="1"/>
  <c r="C29" i="8"/>
  <c r="G30" i="5"/>
  <c r="H30" i="5" s="1"/>
  <c r="D29" i="7"/>
  <c r="G29" i="6"/>
  <c r="D30" i="6"/>
  <c r="C28" i="7"/>
  <c r="F27" i="11"/>
  <c r="C27" i="7"/>
  <c r="C30" i="6"/>
  <c r="H27" i="6"/>
  <c r="G27" i="9"/>
  <c r="D27" i="10"/>
  <c r="H24" i="16"/>
  <c r="H23" i="16"/>
  <c r="H22" i="16"/>
  <c r="H21" i="16"/>
  <c r="H20" i="16"/>
  <c r="H19" i="16"/>
  <c r="H18" i="16"/>
  <c r="H24" i="15"/>
  <c r="H23" i="15"/>
  <c r="H22" i="15"/>
  <c r="H21" i="15"/>
  <c r="H20" i="15"/>
  <c r="H19" i="15"/>
  <c r="H18" i="15"/>
  <c r="H24" i="14"/>
  <c r="H23" i="14"/>
  <c r="H22" i="14"/>
  <c r="H21" i="14"/>
  <c r="H20" i="14"/>
  <c r="H19" i="14"/>
  <c r="H18" i="14"/>
  <c r="H24" i="13"/>
  <c r="H23" i="13"/>
  <c r="H22" i="13"/>
  <c r="H21" i="13"/>
  <c r="H20" i="13"/>
  <c r="H19" i="13"/>
  <c r="H18" i="13"/>
  <c r="H24" i="12"/>
  <c r="H23" i="12"/>
  <c r="H22" i="12"/>
  <c r="H21" i="12"/>
  <c r="H20" i="12"/>
  <c r="H19" i="12"/>
  <c r="H18" i="12"/>
  <c r="H24" i="11"/>
  <c r="H23" i="11"/>
  <c r="H22" i="11"/>
  <c r="H21" i="11"/>
  <c r="H20" i="11"/>
  <c r="H19" i="11"/>
  <c r="H18" i="11"/>
  <c r="H24" i="10"/>
  <c r="H23" i="10"/>
  <c r="H22" i="10"/>
  <c r="H21" i="10"/>
  <c r="H20" i="10"/>
  <c r="H19" i="10"/>
  <c r="H18" i="10"/>
  <c r="H24" i="9"/>
  <c r="H23" i="9"/>
  <c r="H22" i="9"/>
  <c r="H21" i="9"/>
  <c r="H20" i="9"/>
  <c r="H19" i="9"/>
  <c r="H18" i="9"/>
  <c r="H24" i="8"/>
  <c r="H23" i="8"/>
  <c r="H22" i="8"/>
  <c r="H21" i="8"/>
  <c r="H20" i="8"/>
  <c r="H19" i="8"/>
  <c r="H18" i="8"/>
  <c r="H24" i="7"/>
  <c r="H23" i="7"/>
  <c r="H22" i="7"/>
  <c r="H21" i="7"/>
  <c r="H20" i="7"/>
  <c r="H19" i="7"/>
  <c r="H18" i="7"/>
  <c r="H24" i="6"/>
  <c r="H23" i="6"/>
  <c r="H22" i="6"/>
  <c r="H21" i="6"/>
  <c r="H20" i="6"/>
  <c r="H19" i="6"/>
  <c r="H18" i="6"/>
  <c r="H24" i="5"/>
  <c r="H23" i="5"/>
  <c r="H22" i="5"/>
  <c r="H21" i="5"/>
  <c r="H20" i="5"/>
  <c r="H19" i="5"/>
  <c r="H18" i="5"/>
  <c r="H24" i="4"/>
  <c r="H23" i="4"/>
  <c r="H19" i="4"/>
  <c r="H18" i="4"/>
  <c r="H24" i="3"/>
  <c r="H23" i="3"/>
  <c r="H22" i="3"/>
  <c r="H18" i="3"/>
  <c r="F9" i="2"/>
  <c r="F9" i="3" s="1"/>
  <c r="F8" i="2"/>
  <c r="F8" i="3" s="1"/>
  <c r="C9" i="2"/>
  <c r="C9" i="3" s="1"/>
  <c r="C8" i="2"/>
  <c r="C8" i="3" s="1"/>
  <c r="C11" i="2"/>
  <c r="C11" i="3" s="1"/>
  <c r="H24" i="2"/>
  <c r="G24" i="2"/>
  <c r="G24" i="3" s="1"/>
  <c r="H23" i="2"/>
  <c r="G23" i="2"/>
  <c r="G23" i="3" s="1"/>
  <c r="H22" i="2"/>
  <c r="G22" i="2"/>
  <c r="G22" i="3" s="1"/>
  <c r="G22" i="4" s="1"/>
  <c r="H21" i="2"/>
  <c r="G21" i="2"/>
  <c r="G20" i="5"/>
  <c r="G20" i="6" s="1"/>
  <c r="G20" i="7" s="1"/>
  <c r="G20" i="8" s="1"/>
  <c r="G20" i="9" s="1"/>
  <c r="G20" i="10" s="1"/>
  <c r="G20" i="11" s="1"/>
  <c r="G20" i="12" s="1"/>
  <c r="G20" i="13" s="1"/>
  <c r="G20" i="14" s="1"/>
  <c r="G20" i="15" s="1"/>
  <c r="G20" i="16" s="1"/>
  <c r="H19" i="2"/>
  <c r="G19" i="2"/>
  <c r="H18" i="2"/>
  <c r="G18" i="2"/>
  <c r="G18" i="3" s="1"/>
  <c r="F24" i="2"/>
  <c r="F24" i="3" s="1"/>
  <c r="F23" i="2"/>
  <c r="F23" i="3" s="1"/>
  <c r="F22" i="2"/>
  <c r="F22" i="3" s="1"/>
  <c r="F22" i="4" s="1"/>
  <c r="F21" i="2"/>
  <c r="F21" i="3" s="1"/>
  <c r="F20" i="5"/>
  <c r="F20" i="6" s="1"/>
  <c r="F20" i="7" s="1"/>
  <c r="F20" i="8" s="1"/>
  <c r="F20" i="9" s="1"/>
  <c r="F20" i="10" s="1"/>
  <c r="F20" i="11" s="1"/>
  <c r="F20" i="12" s="1"/>
  <c r="F20" i="13" s="1"/>
  <c r="F20" i="14" s="1"/>
  <c r="F20" i="15" s="1"/>
  <c r="F20" i="16" s="1"/>
  <c r="F19" i="2"/>
  <c r="F18" i="2"/>
  <c r="F18" i="3" s="1"/>
  <c r="D24" i="2"/>
  <c r="D24" i="3" s="1"/>
  <c r="D23" i="2"/>
  <c r="D23" i="3" s="1"/>
  <c r="D22" i="2"/>
  <c r="D22" i="3" s="1"/>
  <c r="D21" i="2"/>
  <c r="D21" i="3" s="1"/>
  <c r="D20" i="2"/>
  <c r="D20" i="3" s="1"/>
  <c r="D19" i="2"/>
  <c r="D19" i="3" s="1"/>
  <c r="D18" i="2"/>
  <c r="D18" i="3" s="1"/>
  <c r="B24" i="2"/>
  <c r="B24" i="3" s="1"/>
  <c r="B23" i="2"/>
  <c r="B23" i="3" s="1"/>
  <c r="B22" i="2"/>
  <c r="B22" i="3" s="1"/>
  <c r="B21" i="2"/>
  <c r="B21" i="3" s="1"/>
  <c r="B20" i="2"/>
  <c r="B20" i="3" s="1"/>
  <c r="B19" i="2"/>
  <c r="B19" i="3" s="1"/>
  <c r="B18" i="2"/>
  <c r="B18" i="3" s="1"/>
  <c r="A21" i="8" l="1"/>
  <c r="S21" i="19"/>
  <c r="E21" i="8"/>
  <c r="AJ21" i="19"/>
  <c r="F19" i="3"/>
  <c r="G19" i="3"/>
  <c r="F21" i="4"/>
  <c r="F21" i="5" s="1"/>
  <c r="F21" i="6" s="1"/>
  <c r="F21" i="7" s="1"/>
  <c r="F21" i="8" s="1"/>
  <c r="F21" i="9" s="1"/>
  <c r="F21" i="10" s="1"/>
  <c r="F21" i="11" s="1"/>
  <c r="F21" i="12" s="1"/>
  <c r="F21" i="13" s="1"/>
  <c r="F21" i="14" s="1"/>
  <c r="F21" i="15" s="1"/>
  <c r="F21" i="16" s="1"/>
  <c r="G21" i="3"/>
  <c r="G21" i="4" s="1"/>
  <c r="G21" i="5" s="1"/>
  <c r="G21" i="6" s="1"/>
  <c r="G21" i="7" s="1"/>
  <c r="G21" i="8" s="1"/>
  <c r="G21" i="9" s="1"/>
  <c r="G21" i="10" s="1"/>
  <c r="G21" i="11" s="1"/>
  <c r="G21" i="12" s="1"/>
  <c r="G21" i="13" s="1"/>
  <c r="G21" i="14" s="1"/>
  <c r="G21" i="15" s="1"/>
  <c r="G21" i="16" s="1"/>
  <c r="G28" i="6"/>
  <c r="H28" i="6" s="1"/>
  <c r="F28" i="7"/>
  <c r="F30" i="6"/>
  <c r="B18" i="4"/>
  <c r="B18" i="5" s="1"/>
  <c r="B18" i="6" s="1"/>
  <c r="B18" i="7" s="1"/>
  <c r="B18" i="8" s="1"/>
  <c r="B18" i="9" s="1"/>
  <c r="B18" i="10" s="1"/>
  <c r="B18" i="11" s="1"/>
  <c r="B18" i="12" s="1"/>
  <c r="B18" i="13" s="1"/>
  <c r="B18" i="14" s="1"/>
  <c r="B18" i="15" s="1"/>
  <c r="B18" i="16" s="1"/>
  <c r="D19" i="4"/>
  <c r="D19" i="5" s="1"/>
  <c r="D19" i="6" s="1"/>
  <c r="D19" i="7" s="1"/>
  <c r="D19" i="8" s="1"/>
  <c r="D19" i="9" s="1"/>
  <c r="D19" i="10" s="1"/>
  <c r="D19" i="11" s="1"/>
  <c r="D19" i="12" s="1"/>
  <c r="D19" i="13" s="1"/>
  <c r="D19" i="14" s="1"/>
  <c r="D19" i="15" s="1"/>
  <c r="D19" i="16" s="1"/>
  <c r="G22" i="5"/>
  <c r="G22" i="6" s="1"/>
  <c r="G22" i="7" s="1"/>
  <c r="G22" i="8" s="1"/>
  <c r="G22" i="9" s="1"/>
  <c r="G22" i="10" s="1"/>
  <c r="G22" i="11" s="1"/>
  <c r="G22" i="12" s="1"/>
  <c r="G22" i="13" s="1"/>
  <c r="G22" i="14" s="1"/>
  <c r="G22" i="15" s="1"/>
  <c r="G22" i="16" s="1"/>
  <c r="G24" i="4"/>
  <c r="G24" i="5" s="1"/>
  <c r="G24" i="6" s="1"/>
  <c r="G24" i="7" s="1"/>
  <c r="G24" i="8" s="1"/>
  <c r="G24" i="9" s="1"/>
  <c r="G24" i="10" s="1"/>
  <c r="G24" i="11" s="1"/>
  <c r="G24" i="12" s="1"/>
  <c r="G24" i="13" s="1"/>
  <c r="G24" i="14" s="1"/>
  <c r="G24" i="15" s="1"/>
  <c r="G24" i="16" s="1"/>
  <c r="G29" i="7"/>
  <c r="D29" i="8"/>
  <c r="D30" i="7"/>
  <c r="B23" i="4"/>
  <c r="B23" i="5" s="1"/>
  <c r="B23" i="6" s="1"/>
  <c r="B23" i="7" s="1"/>
  <c r="B23" i="8" s="1"/>
  <c r="B23" i="9" s="1"/>
  <c r="B23" i="10" s="1"/>
  <c r="B23" i="11" s="1"/>
  <c r="B23" i="12" s="1"/>
  <c r="B23" i="13" s="1"/>
  <c r="B23" i="14" s="1"/>
  <c r="B23" i="15" s="1"/>
  <c r="B23" i="16" s="1"/>
  <c r="D24" i="4"/>
  <c r="D24" i="5" s="1"/>
  <c r="D24" i="6" s="1"/>
  <c r="D24" i="7" s="1"/>
  <c r="D24" i="8" s="1"/>
  <c r="D24" i="9" s="1"/>
  <c r="D24" i="10" s="1"/>
  <c r="D24" i="11" s="1"/>
  <c r="D24" i="12" s="1"/>
  <c r="D24" i="13" s="1"/>
  <c r="D24" i="14" s="1"/>
  <c r="D24" i="15" s="1"/>
  <c r="D24" i="16" s="1"/>
  <c r="F8" i="4"/>
  <c r="F8" i="5" s="1"/>
  <c r="F8" i="6" s="1"/>
  <c r="F8" i="7" s="1"/>
  <c r="F8" i="8" s="1"/>
  <c r="F8" i="9" s="1"/>
  <c r="F8" i="10" s="1"/>
  <c r="F8" i="11" s="1"/>
  <c r="F8" i="12" s="1"/>
  <c r="F8" i="13" s="1"/>
  <c r="F8" i="14" s="1"/>
  <c r="F8" i="15" s="1"/>
  <c r="F8" i="16" s="1"/>
  <c r="B20" i="4"/>
  <c r="B20" i="5" s="1"/>
  <c r="B20" i="6" s="1"/>
  <c r="B20" i="7" s="1"/>
  <c r="B20" i="8" s="1"/>
  <c r="B20" i="9" s="1"/>
  <c r="B20" i="10" s="1"/>
  <c r="B20" i="11" s="1"/>
  <c r="B20" i="12" s="1"/>
  <c r="B20" i="13" s="1"/>
  <c r="B20" i="14" s="1"/>
  <c r="B20" i="15" s="1"/>
  <c r="B20" i="16" s="1"/>
  <c r="B24" i="4"/>
  <c r="B24" i="5" s="1"/>
  <c r="B24" i="6" s="1"/>
  <c r="B24" i="7" s="1"/>
  <c r="B24" i="8" s="1"/>
  <c r="B24" i="9" s="1"/>
  <c r="B24" i="10" s="1"/>
  <c r="B24" i="11" s="1"/>
  <c r="B24" i="12" s="1"/>
  <c r="B24" i="13" s="1"/>
  <c r="B24" i="14" s="1"/>
  <c r="B24" i="15" s="1"/>
  <c r="B24" i="16" s="1"/>
  <c r="D21" i="4"/>
  <c r="D21" i="5" s="1"/>
  <c r="D21" i="6" s="1"/>
  <c r="D21" i="7" s="1"/>
  <c r="D21" i="8" s="1"/>
  <c r="D21" i="9" s="1"/>
  <c r="D21" i="10" s="1"/>
  <c r="D21" i="11" s="1"/>
  <c r="D21" i="12" s="1"/>
  <c r="D21" i="13" s="1"/>
  <c r="D21" i="14" s="1"/>
  <c r="D21" i="15" s="1"/>
  <c r="D21" i="16" s="1"/>
  <c r="F18" i="4"/>
  <c r="F18" i="5" s="1"/>
  <c r="F18" i="6" s="1"/>
  <c r="F18" i="7" s="1"/>
  <c r="F18" i="8" s="1"/>
  <c r="F18" i="9" s="1"/>
  <c r="F18" i="10" s="1"/>
  <c r="F18" i="11" s="1"/>
  <c r="F18" i="12" s="1"/>
  <c r="F18" i="13" s="1"/>
  <c r="F18" i="14" s="1"/>
  <c r="F18" i="15" s="1"/>
  <c r="F18" i="16" s="1"/>
  <c r="F22" i="5"/>
  <c r="F22" i="6" s="1"/>
  <c r="F22" i="7" s="1"/>
  <c r="F22" i="8" s="1"/>
  <c r="F22" i="9" s="1"/>
  <c r="F22" i="10" s="1"/>
  <c r="F22" i="11" s="1"/>
  <c r="F22" i="12" s="1"/>
  <c r="F22" i="13" s="1"/>
  <c r="F22" i="14" s="1"/>
  <c r="F22" i="15" s="1"/>
  <c r="F22" i="16" s="1"/>
  <c r="G23" i="4"/>
  <c r="G23" i="5" s="1"/>
  <c r="G23" i="6" s="1"/>
  <c r="G23" i="7" s="1"/>
  <c r="G23" i="8" s="1"/>
  <c r="G23" i="9" s="1"/>
  <c r="G23" i="10" s="1"/>
  <c r="G23" i="11" s="1"/>
  <c r="G23" i="12" s="1"/>
  <c r="G23" i="13" s="1"/>
  <c r="G23" i="14" s="1"/>
  <c r="G23" i="15" s="1"/>
  <c r="G23" i="16" s="1"/>
  <c r="C11" i="4"/>
  <c r="C11" i="5" s="1"/>
  <c r="C11" i="6" s="1"/>
  <c r="C11" i="7" s="1"/>
  <c r="C11" i="8" s="1"/>
  <c r="C11" i="9" s="1"/>
  <c r="C11" i="10" s="1"/>
  <c r="C11" i="11" s="1"/>
  <c r="C11" i="12" s="1"/>
  <c r="C11" i="13" s="1"/>
  <c r="C11" i="14" s="1"/>
  <c r="C11" i="15" s="1"/>
  <c r="C11" i="16" s="1"/>
  <c r="F9" i="4"/>
  <c r="F9" i="5" s="1"/>
  <c r="F9" i="6" s="1"/>
  <c r="F9" i="7" s="1"/>
  <c r="F9" i="8" s="1"/>
  <c r="F9" i="9" s="1"/>
  <c r="F9" i="10" s="1"/>
  <c r="F9" i="11" s="1"/>
  <c r="F9" i="12" s="1"/>
  <c r="F9" i="13" s="1"/>
  <c r="F9" i="14" s="1"/>
  <c r="F9" i="15" s="1"/>
  <c r="F9" i="16" s="1"/>
  <c r="C28" i="8"/>
  <c r="B22" i="4"/>
  <c r="B22" i="5" s="1"/>
  <c r="B22" i="6" s="1"/>
  <c r="B22" i="7" s="1"/>
  <c r="B22" i="8" s="1"/>
  <c r="B22" i="9" s="1"/>
  <c r="B22" i="10" s="1"/>
  <c r="B22" i="11" s="1"/>
  <c r="B22" i="12" s="1"/>
  <c r="B22" i="13" s="1"/>
  <c r="B22" i="14" s="1"/>
  <c r="B22" i="15" s="1"/>
  <c r="B22" i="16" s="1"/>
  <c r="D23" i="4"/>
  <c r="D23" i="5" s="1"/>
  <c r="D23" i="6" s="1"/>
  <c r="D23" i="7" s="1"/>
  <c r="D23" i="8" s="1"/>
  <c r="D23" i="9" s="1"/>
  <c r="D23" i="10" s="1"/>
  <c r="D23" i="11" s="1"/>
  <c r="D23" i="12" s="1"/>
  <c r="D23" i="13" s="1"/>
  <c r="D23" i="14" s="1"/>
  <c r="D23" i="15" s="1"/>
  <c r="D23" i="16" s="1"/>
  <c r="F24" i="4"/>
  <c r="F24" i="5" s="1"/>
  <c r="F24" i="6" s="1"/>
  <c r="F24" i="7" s="1"/>
  <c r="F24" i="8" s="1"/>
  <c r="F24" i="9" s="1"/>
  <c r="F24" i="10" s="1"/>
  <c r="F24" i="11" s="1"/>
  <c r="F24" i="12" s="1"/>
  <c r="F24" i="13" s="1"/>
  <c r="F24" i="14" s="1"/>
  <c r="F24" i="15" s="1"/>
  <c r="F24" i="16" s="1"/>
  <c r="C9" i="4"/>
  <c r="C9" i="5" s="1"/>
  <c r="C9" i="6" s="1"/>
  <c r="C9" i="7" s="1"/>
  <c r="C9" i="8" s="1"/>
  <c r="C9" i="9" s="1"/>
  <c r="C9" i="10" s="1"/>
  <c r="C9" i="11" s="1"/>
  <c r="C9" i="12" s="1"/>
  <c r="C9" i="13" s="1"/>
  <c r="C9" i="14" s="1"/>
  <c r="C9" i="15" s="1"/>
  <c r="C9" i="16" s="1"/>
  <c r="B19" i="4"/>
  <c r="B19" i="5" s="1"/>
  <c r="B19" i="6" s="1"/>
  <c r="B19" i="7" s="1"/>
  <c r="B19" i="8" s="1"/>
  <c r="B19" i="9" s="1"/>
  <c r="B19" i="10" s="1"/>
  <c r="B19" i="11" s="1"/>
  <c r="B19" i="12" s="1"/>
  <c r="B19" i="13" s="1"/>
  <c r="B19" i="14" s="1"/>
  <c r="B19" i="15" s="1"/>
  <c r="B19" i="16" s="1"/>
  <c r="D20" i="4"/>
  <c r="D20" i="5" s="1"/>
  <c r="D20" i="6" s="1"/>
  <c r="D20" i="7" s="1"/>
  <c r="D20" i="8" s="1"/>
  <c r="D20" i="9" s="1"/>
  <c r="D20" i="10" s="1"/>
  <c r="D20" i="11" s="1"/>
  <c r="D20" i="12" s="1"/>
  <c r="D20" i="13" s="1"/>
  <c r="D20" i="14" s="1"/>
  <c r="D20" i="15" s="1"/>
  <c r="D20" i="16" s="1"/>
  <c r="G18" i="4"/>
  <c r="G18" i="5" s="1"/>
  <c r="G18" i="6" s="1"/>
  <c r="G18" i="7" s="1"/>
  <c r="G18" i="8" s="1"/>
  <c r="G18" i="9" s="1"/>
  <c r="G18" i="10" s="1"/>
  <c r="G18" i="11" s="1"/>
  <c r="G18" i="12" s="1"/>
  <c r="G18" i="13" s="1"/>
  <c r="G18" i="14" s="1"/>
  <c r="G18" i="15" s="1"/>
  <c r="G18" i="16" s="1"/>
  <c r="B21" i="4"/>
  <c r="B21" i="5" s="1"/>
  <c r="B21" i="6" s="1"/>
  <c r="B21" i="7" s="1"/>
  <c r="B21" i="8" s="1"/>
  <c r="B21" i="9" s="1"/>
  <c r="B21" i="10" s="1"/>
  <c r="B21" i="11" s="1"/>
  <c r="B21" i="12" s="1"/>
  <c r="B21" i="13" s="1"/>
  <c r="B21" i="14" s="1"/>
  <c r="B21" i="15" s="1"/>
  <c r="B21" i="16" s="1"/>
  <c r="D22" i="4"/>
  <c r="D22" i="5" s="1"/>
  <c r="D22" i="6" s="1"/>
  <c r="D22" i="7" s="1"/>
  <c r="D22" i="8" s="1"/>
  <c r="D22" i="9" s="1"/>
  <c r="D22" i="10" s="1"/>
  <c r="D22" i="11" s="1"/>
  <c r="D22" i="12" s="1"/>
  <c r="D22" i="13" s="1"/>
  <c r="D22" i="14" s="1"/>
  <c r="D22" i="15" s="1"/>
  <c r="D22" i="16" s="1"/>
  <c r="F23" i="4"/>
  <c r="F23" i="5" s="1"/>
  <c r="F23" i="6" s="1"/>
  <c r="F23" i="7" s="1"/>
  <c r="F23" i="8" s="1"/>
  <c r="F23" i="9" s="1"/>
  <c r="F23" i="10" s="1"/>
  <c r="F23" i="11" s="1"/>
  <c r="F23" i="12" s="1"/>
  <c r="F23" i="13" s="1"/>
  <c r="F23" i="14" s="1"/>
  <c r="F23" i="15" s="1"/>
  <c r="F23" i="16" s="1"/>
  <c r="C8" i="4"/>
  <c r="C8" i="5" s="1"/>
  <c r="C8" i="6" s="1"/>
  <c r="C8" i="7" s="1"/>
  <c r="C8" i="8" s="1"/>
  <c r="C8" i="9" s="1"/>
  <c r="C8" i="10" s="1"/>
  <c r="C8" i="11" s="1"/>
  <c r="C8" i="12" s="1"/>
  <c r="C8" i="13" s="1"/>
  <c r="C8" i="14" s="1"/>
  <c r="C8" i="15" s="1"/>
  <c r="C8" i="16" s="1"/>
  <c r="G30" i="6"/>
  <c r="H30" i="6" s="1"/>
  <c r="H29" i="6"/>
  <c r="C29" i="9"/>
  <c r="C29" i="10" s="1"/>
  <c r="C29" i="11" s="1"/>
  <c r="C29" i="12" s="1"/>
  <c r="F27" i="12"/>
  <c r="C27" i="8"/>
  <c r="C30" i="7"/>
  <c r="H27" i="7"/>
  <c r="D27" i="11"/>
  <c r="G27" i="10"/>
  <c r="D18" i="4"/>
  <c r="D18" i="5" s="1"/>
  <c r="D18" i="6" s="1"/>
  <c r="D18" i="7" s="1"/>
  <c r="D18" i="8" s="1"/>
  <c r="D18" i="9" s="1"/>
  <c r="D18" i="10" s="1"/>
  <c r="D18" i="11" s="1"/>
  <c r="D18" i="12" s="1"/>
  <c r="D18" i="13" s="1"/>
  <c r="D18" i="14" s="1"/>
  <c r="D18" i="15" s="1"/>
  <c r="D18" i="16" s="1"/>
  <c r="F6" i="3"/>
  <c r="L24" i="16"/>
  <c r="L23" i="16"/>
  <c r="L22" i="16"/>
  <c r="L20" i="16"/>
  <c r="L19" i="16"/>
  <c r="L18" i="16"/>
  <c r="L24" i="15"/>
  <c r="L23" i="15"/>
  <c r="L22" i="15"/>
  <c r="L20" i="15"/>
  <c r="L19" i="15"/>
  <c r="L18" i="15"/>
  <c r="L24" i="14"/>
  <c r="L23" i="14"/>
  <c r="L22" i="14"/>
  <c r="L20" i="14"/>
  <c r="L19" i="14"/>
  <c r="L18" i="14"/>
  <c r="L24" i="13"/>
  <c r="L23" i="13"/>
  <c r="L22" i="13"/>
  <c r="L20" i="13"/>
  <c r="L19" i="13"/>
  <c r="L18" i="13"/>
  <c r="L24" i="12"/>
  <c r="L23" i="12"/>
  <c r="L22" i="12"/>
  <c r="L20" i="12"/>
  <c r="L19" i="12"/>
  <c r="L18" i="12"/>
  <c r="L24" i="11"/>
  <c r="L23" i="11"/>
  <c r="L22" i="11"/>
  <c r="L20" i="11"/>
  <c r="L19" i="11"/>
  <c r="L18" i="11"/>
  <c r="L24" i="10"/>
  <c r="L23" i="10"/>
  <c r="L22" i="10"/>
  <c r="L20" i="10"/>
  <c r="L19" i="10"/>
  <c r="L18" i="10"/>
  <c r="L24" i="9"/>
  <c r="L23" i="9"/>
  <c r="L22" i="9"/>
  <c r="L20" i="9"/>
  <c r="L19" i="9"/>
  <c r="L18" i="9"/>
  <c r="L24" i="8"/>
  <c r="L23" i="8"/>
  <c r="L22" i="8"/>
  <c r="L21" i="8"/>
  <c r="L20" i="8"/>
  <c r="L19" i="8"/>
  <c r="L18" i="8"/>
  <c r="L24" i="7"/>
  <c r="L23" i="7"/>
  <c r="L22" i="7"/>
  <c r="L21" i="7"/>
  <c r="L20" i="7"/>
  <c r="L19" i="7"/>
  <c r="L18" i="7"/>
  <c r="L24" i="6"/>
  <c r="L23" i="6"/>
  <c r="L22" i="6"/>
  <c r="L21" i="6"/>
  <c r="L20" i="6"/>
  <c r="L19" i="6"/>
  <c r="L18" i="6"/>
  <c r="L24" i="5"/>
  <c r="L23" i="5"/>
  <c r="L22" i="5"/>
  <c r="L21" i="5"/>
  <c r="L20" i="5"/>
  <c r="L19" i="5"/>
  <c r="L18" i="5"/>
  <c r="L24" i="4"/>
  <c r="L23" i="4"/>
  <c r="L22" i="4"/>
  <c r="L21" i="4"/>
  <c r="L20" i="4"/>
  <c r="L19" i="4"/>
  <c r="L18" i="4"/>
  <c r="L24" i="3"/>
  <c r="L23" i="3"/>
  <c r="L22" i="3"/>
  <c r="L21" i="3"/>
  <c r="L20" i="3"/>
  <c r="L19" i="3"/>
  <c r="L18" i="3"/>
  <c r="L24" i="2"/>
  <c r="L23" i="2"/>
  <c r="L22" i="2"/>
  <c r="L21" i="2"/>
  <c r="L20" i="2"/>
  <c r="L19" i="2"/>
  <c r="L18" i="2"/>
  <c r="F6" i="2"/>
  <c r="L24" i="1"/>
  <c r="L23" i="1"/>
  <c r="L22" i="1"/>
  <c r="L21" i="1"/>
  <c r="L20" i="1"/>
  <c r="L19" i="1"/>
  <c r="L18" i="1"/>
  <c r="F6" i="1"/>
  <c r="E21" i="9" l="1"/>
  <c r="AK21" i="19"/>
  <c r="A21" i="9"/>
  <c r="T21" i="19"/>
  <c r="G19" i="4"/>
  <c r="G19" i="5" s="1"/>
  <c r="G19" i="6" s="1"/>
  <c r="G19" i="7" s="1"/>
  <c r="G19" i="8" s="1"/>
  <c r="G19" i="9" s="1"/>
  <c r="G19" i="10" s="1"/>
  <c r="G19" i="11" s="1"/>
  <c r="G19" i="12" s="1"/>
  <c r="G19" i="13" s="1"/>
  <c r="G19" i="14" s="1"/>
  <c r="G19" i="15" s="1"/>
  <c r="G19" i="16" s="1"/>
  <c r="F19" i="4"/>
  <c r="F19" i="5" s="1"/>
  <c r="F19" i="6" s="1"/>
  <c r="F19" i="7" s="1"/>
  <c r="F19" i="8" s="1"/>
  <c r="F19" i="9" s="1"/>
  <c r="F19" i="10" s="1"/>
  <c r="F19" i="11" s="1"/>
  <c r="F19" i="12" s="1"/>
  <c r="F19" i="13" s="1"/>
  <c r="F19" i="14" s="1"/>
  <c r="F19" i="15" s="1"/>
  <c r="F19" i="16" s="1"/>
  <c r="F6" i="19"/>
  <c r="G28" i="7"/>
  <c r="H28" i="7" s="1"/>
  <c r="F30" i="7"/>
  <c r="F28" i="8"/>
  <c r="F6" i="16"/>
  <c r="G29" i="8"/>
  <c r="D29" i="9"/>
  <c r="D30" i="8"/>
  <c r="C29" i="13"/>
  <c r="C28" i="9"/>
  <c r="F6" i="4"/>
  <c r="F6" i="5"/>
  <c r="F6" i="6"/>
  <c r="F6" i="7"/>
  <c r="F6" i="8"/>
  <c r="F6" i="9"/>
  <c r="H29" i="7"/>
  <c r="F27" i="13"/>
  <c r="C30" i="8"/>
  <c r="C27" i="9"/>
  <c r="H27" i="8"/>
  <c r="D27" i="12"/>
  <c r="G27" i="11"/>
  <c r="F6" i="12"/>
  <c r="F6" i="11"/>
  <c r="F6" i="14"/>
  <c r="F6" i="10"/>
  <c r="F6" i="13"/>
  <c r="F6" i="15"/>
  <c r="C6" i="6"/>
  <c r="R6" i="19" s="1"/>
  <c r="C6" i="8"/>
  <c r="T6" i="19" s="1"/>
  <c r="C6" i="4"/>
  <c r="P6" i="19" s="1"/>
  <c r="L16" i="5"/>
  <c r="C6" i="3"/>
  <c r="O6" i="19" s="1"/>
  <c r="C6" i="7"/>
  <c r="S6" i="19" s="1"/>
  <c r="L16" i="6"/>
  <c r="L16" i="7"/>
  <c r="L16" i="3"/>
  <c r="L16" i="4"/>
  <c r="C6" i="5"/>
  <c r="Q6" i="19" s="1"/>
  <c r="L16" i="8"/>
  <c r="L16" i="2"/>
  <c r="C6" i="2"/>
  <c r="N6" i="19" s="1"/>
  <c r="L16" i="1"/>
  <c r="C6" i="1"/>
  <c r="M6" i="19" s="1"/>
  <c r="A21" i="10" l="1"/>
  <c r="U21" i="19"/>
  <c r="L21" i="9"/>
  <c r="E21" i="10"/>
  <c r="AL21" i="19"/>
  <c r="G30" i="7"/>
  <c r="H30" i="7" s="1"/>
  <c r="G28" i="8"/>
  <c r="H28" i="8" s="1"/>
  <c r="F28" i="9"/>
  <c r="F30" i="8"/>
  <c r="D29" i="10"/>
  <c r="G29" i="9"/>
  <c r="D30" i="9"/>
  <c r="H29" i="8"/>
  <c r="C28" i="10"/>
  <c r="C29" i="14"/>
  <c r="F27" i="14"/>
  <c r="C27" i="10"/>
  <c r="C30" i="9"/>
  <c r="H27" i="9"/>
  <c r="G27" i="12"/>
  <c r="D27" i="13"/>
  <c r="E21" i="11" l="1"/>
  <c r="AM21" i="19"/>
  <c r="C6" i="9"/>
  <c r="U6" i="19" s="1"/>
  <c r="L16" i="9"/>
  <c r="G30" i="8"/>
  <c r="H30" i="8" s="1"/>
  <c r="A21" i="11"/>
  <c r="V21" i="19"/>
  <c r="L21" i="10"/>
  <c r="F30" i="9"/>
  <c r="F28" i="10"/>
  <c r="G28" i="9"/>
  <c r="H28" i="9" s="1"/>
  <c r="H29" i="9"/>
  <c r="D29" i="11"/>
  <c r="G29" i="10"/>
  <c r="D30" i="10"/>
  <c r="C29" i="15"/>
  <c r="C28" i="11"/>
  <c r="F27" i="15"/>
  <c r="C27" i="11"/>
  <c r="C30" i="10"/>
  <c r="H27" i="10"/>
  <c r="G27" i="13"/>
  <c r="D27" i="14"/>
  <c r="C6" i="10" l="1"/>
  <c r="V6" i="19" s="1"/>
  <c r="L16" i="10"/>
  <c r="A21" i="12"/>
  <c r="W21" i="19"/>
  <c r="L21" i="11"/>
  <c r="E21" i="12"/>
  <c r="AN21" i="19"/>
  <c r="F30" i="10"/>
  <c r="G28" i="10"/>
  <c r="H28" i="10" s="1"/>
  <c r="F28" i="11"/>
  <c r="G30" i="9"/>
  <c r="H30" i="9" s="1"/>
  <c r="C29" i="16"/>
  <c r="H29" i="10"/>
  <c r="C28" i="12"/>
  <c r="D29" i="12"/>
  <c r="G29" i="11"/>
  <c r="D30" i="11"/>
  <c r="F27" i="16"/>
  <c r="C27" i="12"/>
  <c r="C30" i="11"/>
  <c r="H27" i="11"/>
  <c r="D27" i="15"/>
  <c r="G27" i="14"/>
  <c r="L16" i="11" l="1"/>
  <c r="C6" i="11"/>
  <c r="W6" i="19" s="1"/>
  <c r="A21" i="13"/>
  <c r="X21" i="19"/>
  <c r="L21" i="12"/>
  <c r="G30" i="10"/>
  <c r="H30" i="10" s="1"/>
  <c r="E21" i="13"/>
  <c r="AO21" i="19"/>
  <c r="F30" i="11"/>
  <c r="G28" i="11"/>
  <c r="H28" i="11" s="1"/>
  <c r="F28" i="12"/>
  <c r="H29" i="11"/>
  <c r="C28" i="13"/>
  <c r="D29" i="13"/>
  <c r="G29" i="12"/>
  <c r="D30" i="12"/>
  <c r="C30" i="12"/>
  <c r="C27" i="13"/>
  <c r="H27" i="12"/>
  <c r="D27" i="16"/>
  <c r="G27" i="15"/>
  <c r="E21" i="14" l="1"/>
  <c r="AP21" i="19"/>
  <c r="A21" i="14"/>
  <c r="Y21" i="19"/>
  <c r="L21" i="13"/>
  <c r="C6" i="12"/>
  <c r="X6" i="19" s="1"/>
  <c r="L16" i="12"/>
  <c r="G30" i="11"/>
  <c r="H30" i="11" s="1"/>
  <c r="F28" i="13"/>
  <c r="F30" i="12"/>
  <c r="G28" i="12"/>
  <c r="H28" i="12" s="1"/>
  <c r="H29" i="12"/>
  <c r="C28" i="14"/>
  <c r="D29" i="14"/>
  <c r="G29" i="13"/>
  <c r="D30" i="13"/>
  <c r="C27" i="14"/>
  <c r="C30" i="13"/>
  <c r="H27" i="13"/>
  <c r="G27" i="16"/>
  <c r="A21" i="15" l="1"/>
  <c r="Z21" i="19"/>
  <c r="L21" i="14"/>
  <c r="L16" i="13"/>
  <c r="C6" i="13"/>
  <c r="Y6" i="19" s="1"/>
  <c r="E21" i="15"/>
  <c r="AQ21" i="19"/>
  <c r="G30" i="12"/>
  <c r="H30" i="12" s="1"/>
  <c r="F30" i="13"/>
  <c r="G28" i="13"/>
  <c r="H28" i="13" s="1"/>
  <c r="F28" i="14"/>
  <c r="D29" i="15"/>
  <c r="G29" i="14"/>
  <c r="D30" i="14"/>
  <c r="C28" i="15"/>
  <c r="H29" i="13"/>
  <c r="C30" i="14"/>
  <c r="C27" i="15"/>
  <c r="H27" i="14"/>
  <c r="C6" i="14" l="1"/>
  <c r="Z6" i="19" s="1"/>
  <c r="L16" i="14"/>
  <c r="E21" i="16"/>
  <c r="AS21" i="19" s="1"/>
  <c r="AR21" i="19"/>
  <c r="A21" i="16"/>
  <c r="AA21" i="19"/>
  <c r="L21" i="15"/>
  <c r="G30" i="13"/>
  <c r="H30" i="13" s="1"/>
  <c r="F30" i="14"/>
  <c r="G28" i="14"/>
  <c r="H28" i="14" s="1"/>
  <c r="F28" i="15"/>
  <c r="C28" i="16"/>
  <c r="H29" i="14"/>
  <c r="D29" i="16"/>
  <c r="G29" i="15"/>
  <c r="D30" i="15"/>
  <c r="C27" i="16"/>
  <c r="C30" i="15"/>
  <c r="H27" i="15"/>
  <c r="C6" i="15" l="1"/>
  <c r="AA6" i="19" s="1"/>
  <c r="L16" i="15"/>
  <c r="AB21" i="19"/>
  <c r="L21" i="16"/>
  <c r="G30" i="14"/>
  <c r="H30" i="14" s="1"/>
  <c r="F28" i="16"/>
  <c r="F30" i="15"/>
  <c r="G28" i="15"/>
  <c r="H28" i="15" s="1"/>
  <c r="H29" i="15"/>
  <c r="G29" i="16"/>
  <c r="D30" i="16"/>
  <c r="C30" i="16"/>
  <c r="H27" i="16"/>
  <c r="C6" i="16" l="1"/>
  <c r="AB6" i="19" s="1"/>
  <c r="L16" i="16"/>
  <c r="G30" i="15"/>
  <c r="H30" i="15" s="1"/>
  <c r="G28" i="16"/>
  <c r="H28" i="16" s="1"/>
  <c r="F30" i="16"/>
  <c r="H29" i="16"/>
  <c r="G30" i="16" l="1"/>
  <c r="H30"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01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0100-000002000000}">
      <text>
        <r>
          <rPr>
            <b/>
            <sz val="9"/>
            <color indexed="81"/>
            <rFont val="Tahoma"/>
            <family val="2"/>
          </rPr>
          <t>Mikail Ruutu:</t>
        </r>
        <r>
          <rPr>
            <sz val="9"/>
            <color indexed="81"/>
            <rFont val="Tahoma"/>
            <family val="2"/>
          </rPr>
          <t xml:space="preserve">
Risk status level.</t>
        </r>
      </text>
    </comment>
    <comment ref="L17" authorId="0" shapeId="0" xr:uid="{00000000-0006-0000-0100-000003000000}">
      <text>
        <r>
          <rPr>
            <b/>
            <sz val="9"/>
            <color indexed="81"/>
            <rFont val="Tahoma"/>
            <family val="2"/>
          </rPr>
          <t>Mikail Ruutu:</t>
        </r>
        <r>
          <rPr>
            <sz val="9"/>
            <color indexed="81"/>
            <rFont val="Tahoma"/>
            <family val="2"/>
          </rPr>
          <t xml:space="preserve">
Overall status + risk status weighted by 3.</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0A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0A00-000002000000}">
      <text>
        <r>
          <rPr>
            <b/>
            <sz val="9"/>
            <color indexed="81"/>
            <rFont val="Tahoma"/>
            <family val="2"/>
          </rPr>
          <t>Mikail Ruutu:</t>
        </r>
        <r>
          <rPr>
            <sz val="9"/>
            <color indexed="81"/>
            <rFont val="Tahoma"/>
            <family val="2"/>
          </rPr>
          <t xml:space="preserve">
Risk status level.</t>
        </r>
      </text>
    </comment>
    <comment ref="L17" authorId="0" shapeId="0" xr:uid="{00000000-0006-0000-0A00-000003000000}">
      <text>
        <r>
          <rPr>
            <b/>
            <sz val="9"/>
            <color indexed="81"/>
            <rFont val="Tahoma"/>
            <family val="2"/>
          </rPr>
          <t>Mikail Ruutu:</t>
        </r>
        <r>
          <rPr>
            <sz val="9"/>
            <color indexed="81"/>
            <rFont val="Tahoma"/>
            <family val="2"/>
          </rPr>
          <t xml:space="preserve">
Overall status + risk status weighted by 3.</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0B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0B00-000002000000}">
      <text>
        <r>
          <rPr>
            <b/>
            <sz val="9"/>
            <color indexed="81"/>
            <rFont val="Tahoma"/>
            <family val="2"/>
          </rPr>
          <t>Mikail Ruutu:</t>
        </r>
        <r>
          <rPr>
            <sz val="9"/>
            <color indexed="81"/>
            <rFont val="Tahoma"/>
            <family val="2"/>
          </rPr>
          <t xml:space="preserve">
Risk status level.</t>
        </r>
      </text>
    </comment>
    <comment ref="L17" authorId="0" shapeId="0" xr:uid="{00000000-0006-0000-0B00-000003000000}">
      <text>
        <r>
          <rPr>
            <b/>
            <sz val="9"/>
            <color indexed="81"/>
            <rFont val="Tahoma"/>
            <family val="2"/>
          </rPr>
          <t>Mikail Ruutu:</t>
        </r>
        <r>
          <rPr>
            <sz val="9"/>
            <color indexed="81"/>
            <rFont val="Tahoma"/>
            <family val="2"/>
          </rPr>
          <t xml:space="preserve">
Overall status + risk status weighted by 3.</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0C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0C00-000002000000}">
      <text>
        <r>
          <rPr>
            <b/>
            <sz val="9"/>
            <color indexed="81"/>
            <rFont val="Tahoma"/>
            <family val="2"/>
          </rPr>
          <t>Mikail Ruutu:</t>
        </r>
        <r>
          <rPr>
            <sz val="9"/>
            <color indexed="81"/>
            <rFont val="Tahoma"/>
            <family val="2"/>
          </rPr>
          <t xml:space="preserve">
Risk status level.</t>
        </r>
      </text>
    </comment>
    <comment ref="L17" authorId="0" shapeId="0" xr:uid="{00000000-0006-0000-0C00-000003000000}">
      <text>
        <r>
          <rPr>
            <b/>
            <sz val="9"/>
            <color indexed="81"/>
            <rFont val="Tahoma"/>
            <family val="2"/>
          </rPr>
          <t>Mikail Ruutu:</t>
        </r>
        <r>
          <rPr>
            <sz val="9"/>
            <color indexed="81"/>
            <rFont val="Tahoma"/>
            <family val="2"/>
          </rPr>
          <t xml:space="preserve">
Overall status + risk status weighted by 3.</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0D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0D00-000002000000}">
      <text>
        <r>
          <rPr>
            <b/>
            <sz val="9"/>
            <color indexed="81"/>
            <rFont val="Tahoma"/>
            <family val="2"/>
          </rPr>
          <t>Mikail Ruutu:</t>
        </r>
        <r>
          <rPr>
            <sz val="9"/>
            <color indexed="81"/>
            <rFont val="Tahoma"/>
            <family val="2"/>
          </rPr>
          <t xml:space="preserve">
Risk status level.</t>
        </r>
      </text>
    </comment>
    <comment ref="L17" authorId="0" shapeId="0" xr:uid="{00000000-0006-0000-0D00-000003000000}">
      <text>
        <r>
          <rPr>
            <b/>
            <sz val="9"/>
            <color indexed="81"/>
            <rFont val="Tahoma"/>
            <family val="2"/>
          </rPr>
          <t>Mikail Ruutu:</t>
        </r>
        <r>
          <rPr>
            <sz val="9"/>
            <color indexed="81"/>
            <rFont val="Tahoma"/>
            <family val="2"/>
          </rPr>
          <t xml:space="preserve">
Overall status + risk status weighted by 3.</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0E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0E00-000002000000}">
      <text>
        <r>
          <rPr>
            <b/>
            <sz val="9"/>
            <color indexed="81"/>
            <rFont val="Tahoma"/>
            <family val="2"/>
          </rPr>
          <t>Mikail Ruutu:</t>
        </r>
        <r>
          <rPr>
            <sz val="9"/>
            <color indexed="81"/>
            <rFont val="Tahoma"/>
            <family val="2"/>
          </rPr>
          <t xml:space="preserve">
Risk status level.</t>
        </r>
      </text>
    </comment>
    <comment ref="L17" authorId="0" shapeId="0" xr:uid="{00000000-0006-0000-0E00-000003000000}">
      <text>
        <r>
          <rPr>
            <b/>
            <sz val="9"/>
            <color indexed="81"/>
            <rFont val="Tahoma"/>
            <family val="2"/>
          </rPr>
          <t>Mikail Ruutu:</t>
        </r>
        <r>
          <rPr>
            <sz val="9"/>
            <color indexed="81"/>
            <rFont val="Tahoma"/>
            <family val="2"/>
          </rPr>
          <t xml:space="preserve">
Overall status + risk status weighted by 3.</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0F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0F00-000002000000}">
      <text>
        <r>
          <rPr>
            <b/>
            <sz val="9"/>
            <color indexed="81"/>
            <rFont val="Tahoma"/>
            <family val="2"/>
          </rPr>
          <t>Mikail Ruutu:</t>
        </r>
        <r>
          <rPr>
            <sz val="9"/>
            <color indexed="81"/>
            <rFont val="Tahoma"/>
            <family val="2"/>
          </rPr>
          <t xml:space="preserve">
Risk status level.</t>
        </r>
      </text>
    </comment>
    <comment ref="L17" authorId="0" shapeId="0" xr:uid="{00000000-0006-0000-0F00-000003000000}">
      <text>
        <r>
          <rPr>
            <b/>
            <sz val="9"/>
            <color indexed="81"/>
            <rFont val="Tahoma"/>
            <family val="2"/>
          </rPr>
          <t>Mikail Ruutu:</t>
        </r>
        <r>
          <rPr>
            <sz val="9"/>
            <color indexed="81"/>
            <rFont val="Tahoma"/>
            <family val="2"/>
          </rPr>
          <t xml:space="preserve">
Overall status + risk status weighted by 3.</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10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1000-000002000000}">
      <text>
        <r>
          <rPr>
            <b/>
            <sz val="9"/>
            <color indexed="81"/>
            <rFont val="Tahoma"/>
            <family val="2"/>
          </rPr>
          <t>Mikail Ruutu:</t>
        </r>
        <r>
          <rPr>
            <sz val="9"/>
            <color indexed="81"/>
            <rFont val="Tahoma"/>
            <family val="2"/>
          </rPr>
          <t xml:space="preserve">
Risk status level.</t>
        </r>
      </text>
    </comment>
    <comment ref="L17" authorId="0" shapeId="0" xr:uid="{00000000-0006-0000-1000-000003000000}">
      <text>
        <r>
          <rPr>
            <b/>
            <sz val="9"/>
            <color indexed="81"/>
            <rFont val="Tahoma"/>
            <family val="2"/>
          </rPr>
          <t>Mikail Ruutu:</t>
        </r>
        <r>
          <rPr>
            <sz val="9"/>
            <color indexed="81"/>
            <rFont val="Tahoma"/>
            <family val="2"/>
          </rPr>
          <t xml:space="preserve">
Overall status + risk status weighted by 3.</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11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1100-000002000000}">
      <text>
        <r>
          <rPr>
            <b/>
            <sz val="9"/>
            <color indexed="81"/>
            <rFont val="Tahoma"/>
            <family val="2"/>
          </rPr>
          <t>Mikail Ruutu:</t>
        </r>
        <r>
          <rPr>
            <sz val="9"/>
            <color indexed="81"/>
            <rFont val="Tahoma"/>
            <family val="2"/>
          </rPr>
          <t xml:space="preserve">
Risk status level.</t>
        </r>
      </text>
    </comment>
    <comment ref="L17" authorId="0" shapeId="0" xr:uid="{00000000-0006-0000-1100-000003000000}">
      <text>
        <r>
          <rPr>
            <b/>
            <sz val="9"/>
            <color indexed="81"/>
            <rFont val="Tahoma"/>
            <family val="2"/>
          </rPr>
          <t>Mikail Ruutu:</t>
        </r>
        <r>
          <rPr>
            <sz val="9"/>
            <color indexed="81"/>
            <rFont val="Tahoma"/>
            <family val="2"/>
          </rPr>
          <t xml:space="preserve">
Overall status + risk status weighted by 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02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0200-000002000000}">
      <text>
        <r>
          <rPr>
            <b/>
            <sz val="9"/>
            <color indexed="81"/>
            <rFont val="Tahoma"/>
            <family val="2"/>
          </rPr>
          <t>Mikail Ruutu:</t>
        </r>
        <r>
          <rPr>
            <sz val="9"/>
            <color indexed="81"/>
            <rFont val="Tahoma"/>
            <family val="2"/>
          </rPr>
          <t xml:space="preserve">
Risk status level.</t>
        </r>
      </text>
    </comment>
    <comment ref="L17" authorId="0" shapeId="0" xr:uid="{00000000-0006-0000-0200-000003000000}">
      <text>
        <r>
          <rPr>
            <b/>
            <sz val="9"/>
            <color indexed="81"/>
            <rFont val="Tahoma"/>
            <family val="2"/>
          </rPr>
          <t>Mikail Ruutu:</t>
        </r>
        <r>
          <rPr>
            <sz val="9"/>
            <color indexed="81"/>
            <rFont val="Tahoma"/>
            <family val="2"/>
          </rPr>
          <t xml:space="preserve">
Overall status + risk status weighted by 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03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0300-000002000000}">
      <text>
        <r>
          <rPr>
            <b/>
            <sz val="9"/>
            <color indexed="81"/>
            <rFont val="Tahoma"/>
            <family val="2"/>
          </rPr>
          <t>Mikail Ruutu:</t>
        </r>
        <r>
          <rPr>
            <sz val="9"/>
            <color indexed="81"/>
            <rFont val="Tahoma"/>
            <family val="2"/>
          </rPr>
          <t xml:space="preserve">
Risk status level.</t>
        </r>
      </text>
    </comment>
    <comment ref="L17" authorId="0" shapeId="0" xr:uid="{00000000-0006-0000-0300-000003000000}">
      <text>
        <r>
          <rPr>
            <b/>
            <sz val="9"/>
            <color indexed="81"/>
            <rFont val="Tahoma"/>
            <family val="2"/>
          </rPr>
          <t>Mikail Ruutu:</t>
        </r>
        <r>
          <rPr>
            <sz val="9"/>
            <color indexed="81"/>
            <rFont val="Tahoma"/>
            <family val="2"/>
          </rPr>
          <t xml:space="preserve">
Overall status + risk status weighted by 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04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0400-000002000000}">
      <text>
        <r>
          <rPr>
            <b/>
            <sz val="9"/>
            <color indexed="81"/>
            <rFont val="Tahoma"/>
            <family val="2"/>
          </rPr>
          <t>Mikail Ruutu:</t>
        </r>
        <r>
          <rPr>
            <sz val="9"/>
            <color indexed="81"/>
            <rFont val="Tahoma"/>
            <family val="2"/>
          </rPr>
          <t xml:space="preserve">
Risk status level.</t>
        </r>
      </text>
    </comment>
    <comment ref="L17" authorId="0" shapeId="0" xr:uid="{00000000-0006-0000-0400-000003000000}">
      <text>
        <r>
          <rPr>
            <b/>
            <sz val="9"/>
            <color indexed="81"/>
            <rFont val="Tahoma"/>
            <family val="2"/>
          </rPr>
          <t>Mikail Ruutu:</t>
        </r>
        <r>
          <rPr>
            <sz val="9"/>
            <color indexed="81"/>
            <rFont val="Tahoma"/>
            <family val="2"/>
          </rPr>
          <t xml:space="preserve">
Overall status + risk status weighted by 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05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0500-000002000000}">
      <text>
        <r>
          <rPr>
            <b/>
            <sz val="9"/>
            <color indexed="81"/>
            <rFont val="Tahoma"/>
            <family val="2"/>
          </rPr>
          <t>Mikail Ruutu:</t>
        </r>
        <r>
          <rPr>
            <sz val="9"/>
            <color indexed="81"/>
            <rFont val="Tahoma"/>
            <family val="2"/>
          </rPr>
          <t xml:space="preserve">
Risk status level.</t>
        </r>
      </text>
    </comment>
    <comment ref="L17" authorId="0" shapeId="0" xr:uid="{00000000-0006-0000-0500-000003000000}">
      <text>
        <r>
          <rPr>
            <b/>
            <sz val="9"/>
            <color indexed="81"/>
            <rFont val="Tahoma"/>
            <family val="2"/>
          </rPr>
          <t>Mikail Ruutu:</t>
        </r>
        <r>
          <rPr>
            <sz val="9"/>
            <color indexed="81"/>
            <rFont val="Tahoma"/>
            <family val="2"/>
          </rPr>
          <t xml:space="preserve">
Overall status + risk status weighted by 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06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0600-000002000000}">
      <text>
        <r>
          <rPr>
            <b/>
            <sz val="9"/>
            <color indexed="81"/>
            <rFont val="Tahoma"/>
            <family val="2"/>
          </rPr>
          <t>Mikail Ruutu:</t>
        </r>
        <r>
          <rPr>
            <sz val="9"/>
            <color indexed="81"/>
            <rFont val="Tahoma"/>
            <family val="2"/>
          </rPr>
          <t xml:space="preserve">
Risk status level.</t>
        </r>
      </text>
    </comment>
    <comment ref="L17" authorId="0" shapeId="0" xr:uid="{00000000-0006-0000-0600-000003000000}">
      <text>
        <r>
          <rPr>
            <b/>
            <sz val="9"/>
            <color indexed="81"/>
            <rFont val="Tahoma"/>
            <family val="2"/>
          </rPr>
          <t>Mikail Ruutu:</t>
        </r>
        <r>
          <rPr>
            <sz val="9"/>
            <color indexed="81"/>
            <rFont val="Tahoma"/>
            <family val="2"/>
          </rPr>
          <t xml:space="preserve">
Overall status + risk status weighted by 3.</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07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0700-000002000000}">
      <text>
        <r>
          <rPr>
            <b/>
            <sz val="9"/>
            <color indexed="81"/>
            <rFont val="Tahoma"/>
            <family val="2"/>
          </rPr>
          <t>Mikail Ruutu:</t>
        </r>
        <r>
          <rPr>
            <sz val="9"/>
            <color indexed="81"/>
            <rFont val="Tahoma"/>
            <family val="2"/>
          </rPr>
          <t xml:space="preserve">
Risk status level.</t>
        </r>
      </text>
    </comment>
    <comment ref="L17" authorId="0" shapeId="0" xr:uid="{00000000-0006-0000-0700-000003000000}">
      <text>
        <r>
          <rPr>
            <b/>
            <sz val="9"/>
            <color indexed="81"/>
            <rFont val="Tahoma"/>
            <family val="2"/>
          </rPr>
          <t>Mikail Ruutu:</t>
        </r>
        <r>
          <rPr>
            <sz val="9"/>
            <color indexed="81"/>
            <rFont val="Tahoma"/>
            <family val="2"/>
          </rPr>
          <t xml:space="preserve">
Overall status + risk status weighted by 3.</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08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0800-000002000000}">
      <text>
        <r>
          <rPr>
            <b/>
            <sz val="9"/>
            <color indexed="81"/>
            <rFont val="Tahoma"/>
            <family val="2"/>
          </rPr>
          <t>Mikail Ruutu:</t>
        </r>
        <r>
          <rPr>
            <sz val="9"/>
            <color indexed="81"/>
            <rFont val="Tahoma"/>
            <family val="2"/>
          </rPr>
          <t xml:space="preserve">
Risk status level.</t>
        </r>
      </text>
    </comment>
    <comment ref="L17" authorId="0" shapeId="0" xr:uid="{00000000-0006-0000-0800-000003000000}">
      <text>
        <r>
          <rPr>
            <b/>
            <sz val="9"/>
            <color indexed="81"/>
            <rFont val="Tahoma"/>
            <family val="2"/>
          </rPr>
          <t>Mikail Ruutu:</t>
        </r>
        <r>
          <rPr>
            <sz val="9"/>
            <color indexed="81"/>
            <rFont val="Tahoma"/>
            <family val="2"/>
          </rPr>
          <t xml:space="preserve">
Overall status + risk status weighted by 3.</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17" authorId="0" shapeId="0" xr:uid="{00000000-0006-0000-0900-000001000000}">
      <text>
        <r>
          <rPr>
            <b/>
            <sz val="9"/>
            <color indexed="81"/>
            <rFont val="Tahoma"/>
            <family val="2"/>
          </rPr>
          <t>Mikail Ruutu:</t>
        </r>
        <r>
          <rPr>
            <sz val="9"/>
            <color indexed="81"/>
            <rFont val="Tahoma"/>
            <family val="2"/>
          </rPr>
          <t xml:space="preserve">
Overall status of delivery, taking into account forecast time and quality / completeness of item.</t>
        </r>
      </text>
    </comment>
    <comment ref="E17" authorId="0" shapeId="0" xr:uid="{00000000-0006-0000-0900-000002000000}">
      <text>
        <r>
          <rPr>
            <b/>
            <sz val="9"/>
            <color indexed="81"/>
            <rFont val="Tahoma"/>
            <family val="2"/>
          </rPr>
          <t>Mikail Ruutu:</t>
        </r>
        <r>
          <rPr>
            <sz val="9"/>
            <color indexed="81"/>
            <rFont val="Tahoma"/>
            <family val="2"/>
          </rPr>
          <t xml:space="preserve">
Risk status level.</t>
        </r>
      </text>
    </comment>
    <comment ref="L17" authorId="0" shapeId="0" xr:uid="{00000000-0006-0000-0900-000003000000}">
      <text>
        <r>
          <rPr>
            <b/>
            <sz val="9"/>
            <color indexed="81"/>
            <rFont val="Tahoma"/>
            <family val="2"/>
          </rPr>
          <t>Mikail Ruutu:</t>
        </r>
        <r>
          <rPr>
            <sz val="9"/>
            <color indexed="81"/>
            <rFont val="Tahoma"/>
            <family val="2"/>
          </rPr>
          <t xml:space="preserve">
Overall status + risk status weighted by 3.</t>
        </r>
      </text>
    </comment>
  </commentList>
</comments>
</file>

<file path=xl/sharedStrings.xml><?xml version="1.0" encoding="utf-8"?>
<sst xmlns="http://schemas.openxmlformats.org/spreadsheetml/2006/main" count="617" uniqueCount="73">
  <si>
    <t>Goal</t>
  </si>
  <si>
    <t>DELIVERABLES</t>
  </si>
  <si>
    <t>FORECAST</t>
  </si>
  <si>
    <t>RISKS / ISSUES</t>
  </si>
  <si>
    <t>OVERALL STATUS</t>
  </si>
  <si>
    <t>FORECAST DATE</t>
  </si>
  <si>
    <t>ACHIEVED / PLANNED</t>
  </si>
  <si>
    <t>Date issued</t>
  </si>
  <si>
    <t>r</t>
  </si>
  <si>
    <t>a</t>
  </si>
  <si>
    <t>A</t>
  </si>
  <si>
    <t>R</t>
  </si>
  <si>
    <t>g</t>
  </si>
  <si>
    <t>G</t>
  </si>
  <si>
    <t>Status calculation</t>
  </si>
  <si>
    <t>Status</t>
  </si>
  <si>
    <t>Points</t>
  </si>
  <si>
    <t>TRAFFIC LIGHTS</t>
  </si>
  <si>
    <t>Green</t>
  </si>
  <si>
    <t>Deliverable</t>
  </si>
  <si>
    <t>Risks / issues</t>
  </si>
  <si>
    <t>Progressing as planned.</t>
  </si>
  <si>
    <t>Amber</t>
  </si>
  <si>
    <t>Red</t>
  </si>
  <si>
    <t>Within 2 weeks of planned time and/or process adds only minor manual work.</t>
  </si>
  <si>
    <t>Currently none or minor, no impact expected.</t>
  </si>
  <si>
    <t>Medium, expected to be brought back to within tolerance.</t>
  </si>
  <si>
    <t>Major, forecast to remain outside tolerance and/or quality not met.</t>
  </si>
  <si>
    <t>Delayed &gt;2 weeks and/or delivery not expected to complete in full.</t>
  </si>
  <si>
    <t>Project Dir / PgM</t>
  </si>
  <si>
    <t>Project Manager</t>
  </si>
  <si>
    <t>SME / Tech Lead</t>
  </si>
  <si>
    <t>&lt;PROJECT NAME&gt;</t>
  </si>
  <si>
    <t>&lt;Add the project overall objective / goal here&gt;</t>
  </si>
  <si>
    <t>INITIAL SETUP</t>
  </si>
  <si>
    <t>STATUS HISTORY</t>
  </si>
  <si>
    <t>RISK / ISSUES</t>
  </si>
  <si>
    <t/>
  </si>
  <si>
    <t>Project Status Report - Summary</t>
  </si>
  <si>
    <t>The template will need some setup before use.</t>
  </si>
  <si>
    <t>STRUCTURE OF THE WORKBOOK</t>
  </si>
  <si>
    <t>First issue</t>
  </si>
  <si>
    <t>Frequency (d)</t>
  </si>
  <si>
    <t>BUDGET</t>
  </si>
  <si>
    <t>Current year</t>
  </si>
  <si>
    <t>Project total</t>
  </si>
  <si>
    <t>FORECAST COST</t>
  </si>
  <si>
    <t>Prior years</t>
  </si>
  <si>
    <t>WORK REMAINING</t>
  </si>
  <si>
    <t>Future years</t>
  </si>
  <si>
    <t>VARIATION %</t>
  </si>
  <si>
    <t>ACTUAL SPEND</t>
  </si>
  <si>
    <t>The worksheets have formulas which will copy values from the previous report to the next one. This is to save you time in writing the report.
These fields are: all four names of people on rows 8-9; deliverables &amp; forecast date, risks / issues &amp; achieved / plans and traffic lights on rows 14-20 (columns A:H); and financial data on rows 23-25 (columns C:F).</t>
  </si>
  <si>
    <t>If the information remains the same from last report, there's no need to touch them. But if needed, enter the new information in the respective cells (e.g. adjust a traffic light or a forecast delivery date) and this will be copied to the subsequent reports.</t>
  </si>
  <si>
    <t>INSTRUCTIONS FOR USE</t>
  </si>
  <si>
    <t>3) Each sheet has room for seven (7) deliverables to be listed but you may need to add more. However, please remember that the focus should be on the milestones rather than small individual components of the delivery. If you need to add more lines on the list, the simplest way is to first select all worksheets ("tabs"), then insert a row / rows in the middle of the list. Then return back to this 'Instructions' worksheet to clear your selection of worksheets. After this, you will need to copy the contents (formulas, formatting) from the row above to the new inserted row(s) on all individual report sheets.</t>
  </si>
  <si>
    <t>Add fields: benefit to student, benefit to staff. Also baseline date, decision requested.</t>
  </si>
  <si>
    <t>Decisions requested</t>
  </si>
  <si>
    <t>This status report template is intended for regular status reports in simple projects. It can also be used for medium projects, if applicable.
Complex projects should use a Project and Portfolio Management (PPM) System and report using the dashboards available from there.</t>
  </si>
  <si>
    <t>2) After renaming the sheets, adjust the 'First issue' date on the Summary sheet (cell H3) to match the first reporting date, and the 'Frequency' (cell H4) to the duration of your reporting cycle (14 for fortnightly, 31 for monthly). This will result in report issue dates in the individual reporting sheets (cell H8). The monthly frequency will require adjustements to the individual report dates in some months and this can be freely edited in the cell.</t>
  </si>
  <si>
    <r>
      <t xml:space="preserve">4) The page footer has a link to the report location (file path). Please </t>
    </r>
    <r>
      <rPr>
        <b/>
        <sz val="11"/>
        <color theme="1"/>
        <rFont val="Calibri"/>
        <family val="2"/>
        <scheme val="minor"/>
      </rPr>
      <t>replace the prompt in the footer with a link to the project folder</t>
    </r>
    <r>
      <rPr>
        <sz val="11"/>
        <color theme="1"/>
        <rFont val="Calibri"/>
        <family val="2"/>
        <scheme val="minor"/>
      </rPr>
      <t xml:space="preserve"> on SharePoint or Teams.
Page &gt; Margins &gt; Custom Margins &gt; Header/Footer: Custom Footer.</t>
    </r>
  </si>
  <si>
    <r>
      <t xml:space="preserve">The idea of the workbook is to </t>
    </r>
    <r>
      <rPr>
        <b/>
        <sz val="11"/>
        <color theme="1"/>
        <rFont val="Calibri"/>
        <family val="2"/>
        <scheme val="minor"/>
      </rPr>
      <t>enter project information initially and then add only adjustments, as needed.</t>
    </r>
    <r>
      <rPr>
        <sz val="11"/>
        <color theme="1"/>
        <rFont val="Calibri"/>
        <family val="2"/>
        <scheme val="minor"/>
      </rPr>
      <t xml:space="preserve"> This simplifies your effort in the reporting.</t>
    </r>
  </si>
  <si>
    <r>
      <t xml:space="preserve">1) The template uses worksheets for each individual report. There are now 16 worksheets, labelled with dates. Please </t>
    </r>
    <r>
      <rPr>
        <b/>
        <sz val="11"/>
        <color theme="1"/>
        <rFont val="Calibri"/>
        <family val="2"/>
        <scheme val="minor"/>
      </rPr>
      <t>rename the worksheets ("tabs")</t>
    </r>
    <r>
      <rPr>
        <sz val="11"/>
        <color theme="1"/>
        <rFont val="Calibri"/>
        <family val="2"/>
        <scheme val="minor"/>
      </rPr>
      <t xml:space="preserve"> to suit your reporting schedule. Fortnightly reporting is suitable for small projects but a different frequency may be chosen if it better serves the oversight of and communications about the project.</t>
    </r>
  </si>
  <si>
    <t>Executive Sponsor</t>
  </si>
  <si>
    <t>BASELINE DATE</t>
  </si>
  <si>
    <t>Note that the cells are pre-populated with the values from the previous report (worksheet). Edit them as needed and add new information - and your report is ready.</t>
  </si>
  <si>
    <t>The 'Baseline date' on the Summary sheet is the approved completion date for your project (when the deliveries have been accepted, reviews done and the project closes). In most projects, the forecasted date keeps gradually fluctuating. The baseline is set on the initial approval of the project proposal or plan, and changed only through an approved project change request.</t>
  </si>
  <si>
    <t>Project Status Report Template for simple projects</t>
  </si>
  <si>
    <r>
      <t xml:space="preserve">1) </t>
    </r>
    <r>
      <rPr>
        <b/>
        <sz val="11"/>
        <color theme="1"/>
        <rFont val="Calibri"/>
        <family val="2"/>
        <scheme val="minor"/>
      </rPr>
      <t>Enter the report details</t>
    </r>
    <r>
      <rPr>
        <sz val="11"/>
        <color theme="1"/>
        <rFont val="Calibri"/>
        <family val="2"/>
        <scheme val="minor"/>
      </rPr>
      <t xml:space="preserve"> in the worksheet which corresponds with your reporting period (marked by the reporting date).
2) </t>
    </r>
    <r>
      <rPr>
        <b/>
        <sz val="11"/>
        <color theme="1"/>
        <rFont val="Calibri"/>
        <family val="2"/>
        <scheme val="minor"/>
      </rPr>
      <t>Then copy the details</t>
    </r>
    <r>
      <rPr>
        <sz val="11"/>
        <color theme="1"/>
        <rFont val="Calibri"/>
        <family val="2"/>
        <scheme val="minor"/>
      </rPr>
      <t xml:space="preserve"> from rows 8 - 25, columns A - H (i.e. area A8:H25), and paste them as values (Paste Special) to the respective cells in the 'Summary' worksheet.
Please note: do not copy whole rows but this limited area only! This preserves the status history display on the Summary sheet.</t>
    </r>
  </si>
  <si>
    <t>Benefit to students</t>
  </si>
  <si>
    <t>Benefit to staff</t>
  </si>
  <si>
    <t>&lt;Add the benefit(s) to students here at a headline level&gt;</t>
  </si>
  <si>
    <t>&lt;Add the benefit(s) to staff here at a headline level&gt;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</si>
</sst>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d\ mmm\ yyyy"/>
    <numFmt numFmtId="165" formatCode="d\ mmm\ yy"/>
  </numFmts>
  <fonts count="8"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10">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7030A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ck">
        <color indexed="64"/>
      </top>
      <bottom style="thin">
        <color indexed="64"/>
      </bottom>
      <diagonal/>
    </border>
    <border>
      <left/>
      <right style="thin">
        <color indexed="64"/>
      </right>
      <top/>
      <bottom style="thick">
        <color indexed="64"/>
      </bottom>
      <diagonal/>
    </border>
    <border>
      <left style="thin">
        <color indexed="64"/>
      </left>
      <right/>
      <top style="thin">
        <color auto="1"/>
      </top>
      <bottom style="thin">
        <color theme="0" tint="-0.24994659260841701"/>
      </bottom>
      <diagonal/>
    </border>
    <border>
      <left/>
      <right/>
      <top style="thin">
        <color auto="1"/>
      </top>
      <bottom style="thin">
        <color theme="0" tint="-0.24994659260841701"/>
      </bottom>
      <diagonal/>
    </border>
    <border>
      <left/>
      <right style="thin">
        <color indexed="64"/>
      </right>
      <top style="thin">
        <color auto="1"/>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s>
  <cellStyleXfs count="1">
    <xf numFmtId="0" fontId="0" fillId="0" borderId="0"/>
  </cellStyleXfs>
  <cellXfs count="89">
    <xf numFmtId="0" fontId="0" fillId="0" borderId="0" xfId="0"/>
    <xf numFmtId="0" fontId="0" fillId="0" borderId="0" xfId="0" applyAlignment="1">
      <alignment vertical="top"/>
    </xf>
    <xf numFmtId="0" fontId="0" fillId="5" borderId="0" xfId="0" applyFill="1" applyAlignment="1">
      <alignment vertical="top"/>
    </xf>
    <xf numFmtId="0" fontId="1" fillId="6" borderId="0" xfId="0" applyFont="1" applyFill="1" applyAlignment="1">
      <alignment vertical="top"/>
    </xf>
    <xf numFmtId="0" fontId="0" fillId="6" borderId="0" xfId="0" applyFill="1" applyAlignment="1">
      <alignment vertical="top"/>
    </xf>
    <xf numFmtId="0" fontId="1" fillId="5" borderId="5" xfId="0" applyFont="1" applyFill="1" applyBorder="1" applyAlignment="1">
      <alignment horizontal="center" vertical="top"/>
    </xf>
    <xf numFmtId="0" fontId="1" fillId="5" borderId="7" xfId="0" applyFont="1" applyFill="1" applyBorder="1" applyAlignment="1">
      <alignment horizontal="center" vertical="top"/>
    </xf>
    <xf numFmtId="0" fontId="0" fillId="5" borderId="8" xfId="0" applyFill="1" applyBorder="1" applyAlignment="1">
      <alignment horizontal="center" vertical="top"/>
    </xf>
    <xf numFmtId="0" fontId="0" fillId="5" borderId="9" xfId="0" applyFill="1" applyBorder="1" applyAlignment="1">
      <alignment horizontal="center" vertical="top"/>
    </xf>
    <xf numFmtId="0" fontId="0" fillId="5" borderId="10" xfId="0" applyFill="1" applyBorder="1" applyAlignment="1">
      <alignment horizontal="center" vertical="top"/>
    </xf>
    <xf numFmtId="0" fontId="0" fillId="5" borderId="11" xfId="0" applyFill="1" applyBorder="1" applyAlignment="1">
      <alignment horizontal="center" vertical="top"/>
    </xf>
    <xf numFmtId="0" fontId="0" fillId="7" borderId="0" xfId="0" applyFill="1" applyAlignment="1">
      <alignment vertical="top"/>
    </xf>
    <xf numFmtId="0" fontId="1" fillId="7" borderId="0" xfId="0" applyFont="1" applyFill="1" applyAlignment="1">
      <alignment horizontal="center" vertical="top"/>
    </xf>
    <xf numFmtId="0" fontId="0" fillId="7" borderId="1" xfId="0" applyFill="1" applyBorder="1" applyAlignment="1">
      <alignment vertical="top"/>
    </xf>
    <xf numFmtId="0" fontId="0" fillId="7" borderId="0" xfId="0" applyFill="1" applyAlignment="1">
      <alignment horizontal="right" vertical="top"/>
    </xf>
    <xf numFmtId="164" fontId="0" fillId="7" borderId="1" xfId="0" applyNumberFormat="1" applyFill="1" applyBorder="1" applyAlignment="1">
      <alignment horizontal="center" vertical="top"/>
    </xf>
    <xf numFmtId="0" fontId="0" fillId="7" borderId="1" xfId="0" applyFill="1" applyBorder="1" applyAlignment="1">
      <alignment horizontal="center" vertical="top"/>
    </xf>
    <xf numFmtId="165" fontId="0" fillId="7" borderId="0" xfId="0" applyNumberFormat="1" applyFill="1" applyAlignment="1">
      <alignment vertical="top"/>
    </xf>
    <xf numFmtId="0" fontId="0" fillId="7" borderId="2" xfId="0" applyFill="1" applyBorder="1" applyAlignment="1">
      <alignment horizontal="center" vertical="top"/>
    </xf>
    <xf numFmtId="0" fontId="0" fillId="7" borderId="3" xfId="0" applyFill="1" applyBorder="1" applyAlignment="1">
      <alignment horizontal="center" vertical="top"/>
    </xf>
    <xf numFmtId="0" fontId="0" fillId="7" borderId="4" xfId="0" applyFill="1" applyBorder="1" applyAlignment="1">
      <alignment horizontal="center" vertical="top"/>
    </xf>
    <xf numFmtId="0" fontId="0" fillId="7" borderId="0" xfId="0" quotePrefix="1" applyFill="1" applyAlignment="1">
      <alignment vertical="top"/>
    </xf>
    <xf numFmtId="165" fontId="0" fillId="7" borderId="1" xfId="0" applyNumberFormat="1" applyFill="1" applyBorder="1" applyAlignment="1">
      <alignment vertical="top"/>
    </xf>
    <xf numFmtId="0" fontId="0" fillId="0" borderId="9" xfId="0" applyBorder="1" applyAlignment="1">
      <alignment horizontal="left" vertical="center" wrapText="1"/>
    </xf>
    <xf numFmtId="0" fontId="0" fillId="0" borderId="7" xfId="0" applyBorder="1" applyAlignment="1">
      <alignment horizontal="left" vertical="center" wrapText="1"/>
    </xf>
    <xf numFmtId="0" fontId="6" fillId="8" borderId="5" xfId="0" applyFont="1" applyFill="1" applyBorder="1" applyAlignment="1">
      <alignment vertical="top"/>
    </xf>
    <xf numFmtId="0" fontId="5" fillId="8" borderId="6" xfId="0" applyFont="1" applyFill="1" applyBorder="1" applyAlignment="1">
      <alignment vertical="top"/>
    </xf>
    <xf numFmtId="0" fontId="6" fillId="8" borderId="12" xfId="0" applyFont="1" applyFill="1" applyBorder="1" applyAlignment="1">
      <alignment vertical="top"/>
    </xf>
    <xf numFmtId="0" fontId="5" fillId="8" borderId="13" xfId="0" applyFont="1" applyFill="1" applyBorder="1" applyAlignment="1">
      <alignment horizontal="center" vertical="top"/>
    </xf>
    <xf numFmtId="0" fontId="5" fillId="8" borderId="14" xfId="0" applyFont="1" applyFill="1" applyBorder="1" applyAlignment="1">
      <alignment horizontal="center" vertical="top"/>
    </xf>
    <xf numFmtId="0" fontId="0" fillId="0" borderId="15" xfId="0" applyBorder="1" applyAlignment="1">
      <alignment horizontal="center" vertical="center"/>
    </xf>
    <xf numFmtId="164" fontId="0" fillId="0" borderId="16" xfId="0" applyNumberFormat="1" applyBorder="1" applyAlignment="1">
      <alignment horizontal="center" vertical="center" wrapText="1"/>
    </xf>
    <xf numFmtId="0" fontId="0" fillId="0" borderId="17" xfId="0" applyBorder="1" applyAlignment="1">
      <alignment horizontal="center" vertical="center"/>
    </xf>
    <xf numFmtId="164" fontId="0" fillId="0" borderId="18" xfId="0" applyNumberFormat="1" applyBorder="1" applyAlignment="1">
      <alignment horizontal="center" vertical="center" wrapText="1"/>
    </xf>
    <xf numFmtId="0" fontId="0" fillId="0" borderId="19" xfId="0" applyBorder="1" applyAlignment="1">
      <alignment horizontal="center" vertical="center"/>
    </xf>
    <xf numFmtId="164" fontId="0" fillId="0" borderId="21" xfId="0" applyNumberFormat="1" applyBorder="1" applyAlignment="1">
      <alignment horizontal="center" vertical="center" wrapText="1"/>
    </xf>
    <xf numFmtId="0" fontId="5" fillId="8" borderId="12" xfId="0" applyFont="1" applyFill="1" applyBorder="1" applyAlignment="1">
      <alignment horizontal="center" vertical="top"/>
    </xf>
    <xf numFmtId="0" fontId="5" fillId="8" borderId="22" xfId="0" applyFont="1" applyFill="1" applyBorder="1" applyAlignment="1">
      <alignment horizontal="center" vertical="top"/>
    </xf>
    <xf numFmtId="164" fontId="0" fillId="0" borderId="15" xfId="0" applyNumberFormat="1" applyBorder="1" applyAlignment="1">
      <alignment horizontal="center" vertical="center" wrapText="1"/>
    </xf>
    <xf numFmtId="164" fontId="0" fillId="0" borderId="17" xfId="0" applyNumberFormat="1" applyBorder="1" applyAlignment="1">
      <alignment horizontal="center" vertical="center" wrapText="1"/>
    </xf>
    <xf numFmtId="164" fontId="0" fillId="0" borderId="19" xfId="0" applyNumberFormat="1" applyBorder="1" applyAlignment="1">
      <alignment horizontal="center" vertical="center" wrapText="1"/>
    </xf>
    <xf numFmtId="0" fontId="0" fillId="0" borderId="23" xfId="0" applyBorder="1" applyAlignment="1">
      <alignment horizontal="left" vertical="center" wrapText="1"/>
    </xf>
    <xf numFmtId="0" fontId="5" fillId="8" borderId="7" xfId="0" applyFont="1" applyFill="1" applyBorder="1" applyAlignment="1">
      <alignment vertical="top"/>
    </xf>
    <xf numFmtId="0" fontId="0" fillId="2" borderId="24" xfId="0" applyFill="1" applyBorder="1" applyAlignment="1">
      <alignment vertical="top"/>
    </xf>
    <xf numFmtId="0" fontId="0" fillId="0" borderId="25" xfId="0" applyBorder="1" applyAlignment="1">
      <alignment vertical="top"/>
    </xf>
    <xf numFmtId="0" fontId="0" fillId="0" borderId="25" xfId="0" applyBorder="1" applyAlignment="1">
      <alignment vertical="top" wrapText="1"/>
    </xf>
    <xf numFmtId="0" fontId="0" fillId="0" borderId="26" xfId="0" applyBorder="1" applyAlignment="1">
      <alignment vertical="top" wrapText="1"/>
    </xf>
    <xf numFmtId="0" fontId="0" fillId="3" borderId="27" xfId="0" applyFill="1" applyBorder="1" applyAlignment="1">
      <alignment vertical="top"/>
    </xf>
    <xf numFmtId="0" fontId="0" fillId="0" borderId="28" xfId="0" applyBorder="1" applyAlignment="1">
      <alignment vertical="top"/>
    </xf>
    <xf numFmtId="0" fontId="0" fillId="0" borderId="28" xfId="0" applyBorder="1" applyAlignment="1">
      <alignment vertical="top" wrapText="1"/>
    </xf>
    <xf numFmtId="0" fontId="0" fillId="0" borderId="29" xfId="0" applyBorder="1" applyAlignment="1">
      <alignment vertical="top" wrapText="1"/>
    </xf>
    <xf numFmtId="0" fontId="0" fillId="4" borderId="30" xfId="0" applyFill="1" applyBorder="1" applyAlignment="1">
      <alignment vertical="top"/>
    </xf>
    <xf numFmtId="0" fontId="0" fillId="0" borderId="31" xfId="0" applyBorder="1" applyAlignment="1">
      <alignment vertical="top"/>
    </xf>
    <xf numFmtId="0" fontId="0" fillId="0" borderId="31" xfId="0" applyBorder="1" applyAlignment="1">
      <alignment vertical="top" wrapText="1"/>
    </xf>
    <xf numFmtId="0" fontId="0" fillId="0" borderId="32" xfId="0" applyBorder="1" applyAlignment="1">
      <alignment vertical="top" wrapText="1"/>
    </xf>
    <xf numFmtId="0" fontId="1" fillId="7" borderId="0" xfId="0" applyFont="1" applyFill="1" applyAlignment="1">
      <alignment horizontal="right" vertical="top"/>
    </xf>
    <xf numFmtId="0" fontId="0" fillId="7" borderId="0" xfId="0" applyFill="1" applyAlignment="1">
      <alignment horizontal="center" vertical="top"/>
    </xf>
    <xf numFmtId="6" fontId="0" fillId="7" borderId="1" xfId="0" applyNumberFormat="1" applyFill="1" applyBorder="1" applyAlignment="1">
      <alignment horizontal="center" vertical="top"/>
    </xf>
    <xf numFmtId="6" fontId="0" fillId="9" borderId="1" xfId="0" applyNumberFormat="1" applyFill="1" applyBorder="1" applyAlignment="1">
      <alignment horizontal="center" vertical="top"/>
    </xf>
    <xf numFmtId="6" fontId="1" fillId="5" borderId="1" xfId="0" applyNumberFormat="1" applyFont="1" applyFill="1" applyBorder="1" applyAlignment="1">
      <alignment horizontal="center" vertical="top"/>
    </xf>
    <xf numFmtId="9" fontId="1" fillId="5" borderId="1" xfId="0" applyNumberFormat="1" applyFont="1" applyFill="1" applyBorder="1" applyAlignment="1">
      <alignment horizontal="center" vertical="top"/>
    </xf>
    <xf numFmtId="6" fontId="0" fillId="5" borderId="1" xfId="0" applyNumberFormat="1" applyFill="1" applyBorder="1" applyAlignment="1">
      <alignment horizontal="center" vertical="top"/>
    </xf>
    <xf numFmtId="9" fontId="0" fillId="5" borderId="1" xfId="0" applyNumberFormat="1" applyFill="1" applyBorder="1" applyAlignment="1">
      <alignment horizontal="center" vertical="top"/>
    </xf>
    <xf numFmtId="0" fontId="5" fillId="8" borderId="0" xfId="0" applyFont="1" applyFill="1" applyAlignment="1">
      <alignment horizontal="center" vertical="top"/>
    </xf>
    <xf numFmtId="0" fontId="6" fillId="8" borderId="0" xfId="0" applyFont="1" applyFill="1" applyAlignment="1">
      <alignment horizontal="center" vertical="top"/>
    </xf>
    <xf numFmtId="0" fontId="7" fillId="0" borderId="0" xfId="0" applyFont="1" applyAlignment="1">
      <alignment vertical="top"/>
    </xf>
    <xf numFmtId="0" fontId="0" fillId="0" borderId="0" xfId="0" applyAlignment="1">
      <alignment vertical="top" wrapText="1"/>
    </xf>
    <xf numFmtId="0" fontId="4" fillId="8" borderId="0" xfId="0" applyFont="1" applyFill="1" applyAlignment="1">
      <alignment horizontal="center" vertical="top"/>
    </xf>
    <xf numFmtId="0" fontId="1" fillId="5" borderId="0" xfId="0" applyFont="1" applyFill="1" applyAlignment="1">
      <alignment vertical="top"/>
    </xf>
    <xf numFmtId="0" fontId="1" fillId="5" borderId="0" xfId="0" applyFont="1" applyFill="1" applyAlignment="1">
      <alignment vertical="top" wrapText="1"/>
    </xf>
    <xf numFmtId="0" fontId="0" fillId="3" borderId="0" xfId="0" applyFill="1"/>
    <xf numFmtId="0" fontId="0" fillId="7" borderId="0" xfId="0" applyFill="1" applyAlignment="1">
      <alignment horizontal="right" vertical="top"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6" xfId="0" applyBorder="1" applyAlignment="1">
      <alignment horizontal="left" vertical="center" wrapText="1"/>
    </xf>
    <xf numFmtId="0" fontId="0" fillId="7" borderId="0" xfId="0" applyFill="1" applyAlignment="1">
      <alignment horizontal="right" vertical="top"/>
    </xf>
    <xf numFmtId="0" fontId="0" fillId="7" borderId="8" xfId="0" applyFill="1" applyBorder="1" applyAlignment="1">
      <alignment horizontal="right" vertical="top"/>
    </xf>
    <xf numFmtId="0" fontId="0" fillId="7" borderId="9" xfId="0" applyFill="1" applyBorder="1" applyAlignment="1">
      <alignment horizontal="right" vertical="top"/>
    </xf>
    <xf numFmtId="0" fontId="0" fillId="7" borderId="2" xfId="0" applyFill="1" applyBorder="1" applyAlignment="1">
      <alignment vertical="top"/>
    </xf>
    <xf numFmtId="0" fontId="0" fillId="7" borderId="3" xfId="0" applyFill="1" applyBorder="1" applyAlignment="1">
      <alignment vertical="top"/>
    </xf>
    <xf numFmtId="0" fontId="0" fillId="7" borderId="4" xfId="0" applyFill="1" applyBorder="1" applyAlignment="1">
      <alignment vertical="top"/>
    </xf>
    <xf numFmtId="0" fontId="5" fillId="8" borderId="13" xfId="0" applyFont="1" applyFill="1" applyBorder="1" applyAlignment="1">
      <alignment horizontal="center" vertical="top"/>
    </xf>
    <xf numFmtId="0" fontId="5" fillId="8" borderId="14" xfId="0" applyFont="1" applyFill="1" applyBorder="1" applyAlignment="1">
      <alignment horizontal="center" vertical="top"/>
    </xf>
    <xf numFmtId="0" fontId="0" fillId="7" borderId="0" xfId="0" applyFill="1" applyAlignment="1">
      <alignment vertical="top"/>
    </xf>
    <xf numFmtId="0" fontId="0" fillId="0" borderId="3" xfId="0" applyBorder="1" applyAlignment="1">
      <alignment vertical="top"/>
    </xf>
    <xf numFmtId="0" fontId="0" fillId="0" borderId="4" xfId="0" applyBorder="1" applyAlignment="1">
      <alignment vertical="top"/>
    </xf>
  </cellXfs>
  <cellStyles count="1">
    <cellStyle name="Normal" xfId="0" builtinId="0"/>
  </cellStyles>
  <dxfs count="128">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
      <font>
        <color rgb="FFFF0000"/>
      </font>
      <fill>
        <patternFill>
          <bgColor rgb="FFFF0000"/>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rgb="FFFFFF00"/>
      </font>
      <fill>
        <patternFill>
          <bgColor rgb="FFFFFF00"/>
        </patternFill>
      </fill>
    </dxf>
    <dxf>
      <font>
        <color rgb="FF00B050"/>
      </font>
      <fill>
        <patternFill>
          <bgColor rgb="FF00B050"/>
        </patternFill>
      </fill>
    </dxf>
    <dxf>
      <font>
        <color rgb="FFFF0000"/>
      </font>
      <fill>
        <patternFill>
          <bgColor rgb="FFFF0000"/>
        </patternFill>
      </fill>
    </dxf>
    <dxf>
      <font>
        <color rgb="FFFFFF00"/>
      </font>
      <fill>
        <patternFill>
          <bgColor rgb="FFFFFF00"/>
        </patternFill>
      </fill>
    </dxf>
    <dxf>
      <font>
        <color rgb="FF00B050"/>
      </font>
      <fill>
        <patternFill>
          <bgColor rgb="FF00B050"/>
        </patternFill>
      </fill>
    </dxf>
    <dxf>
      <font>
        <color rgb="FFC00000"/>
      </font>
    </dxf>
    <dxf>
      <fill>
        <patternFill>
          <bgColor rgb="FFFF0000"/>
        </patternFill>
      </fill>
    </dxf>
    <dxf>
      <fill>
        <patternFill>
          <bgColor rgb="FFFFFF00"/>
        </patternFill>
      </fill>
    </dxf>
    <dxf>
      <fill>
        <patternFill>
          <bgColor rgb="FF00B050"/>
        </patternFill>
      </fill>
    </dxf>
    <dxf>
      <fill>
        <patternFill>
          <bgColor rgb="FFFF0000"/>
        </patternFill>
      </fill>
    </dxf>
    <dxf>
      <font>
        <color auto="1"/>
      </font>
      <fill>
        <patternFill>
          <bgColor rgb="FFFFFF00"/>
        </patternFill>
      </fill>
    </dxf>
    <dxf>
      <fill>
        <patternFill>
          <bgColor rgb="FF00B050"/>
        </patternFill>
      </fill>
    </dxf>
  </dxfs>
  <tableStyles count="0" defaultTableStyle="TableStyleMedium2" defaultPivotStyle="PivotStyleLight16"/>
  <colors>
    <mruColors>
      <color rgb="FFFFCD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
  <sheetViews>
    <sheetView showGridLines="0" tabSelected="1" workbookViewId="0"/>
  </sheetViews>
  <sheetFormatPr defaultRowHeight="15" x14ac:dyDescent="0.25"/>
  <cols>
    <col min="1" max="1" width="150.7109375" style="1" customWidth="1"/>
    <col min="2" max="3" width="9.140625" style="1"/>
    <col min="4" max="4" width="15.7109375" style="1" customWidth="1"/>
    <col min="5" max="6" width="30.7109375" style="1" customWidth="1"/>
    <col min="7" max="16384" width="9.140625" style="1"/>
  </cols>
  <sheetData>
    <row r="1" spans="1:6" ht="18.75" x14ac:dyDescent="0.25">
      <c r="A1" s="67" t="s">
        <v>67</v>
      </c>
    </row>
    <row r="3" spans="1:6" ht="30" x14ac:dyDescent="0.25">
      <c r="A3" s="66" t="s">
        <v>58</v>
      </c>
    </row>
    <row r="5" spans="1:6" x14ac:dyDescent="0.25">
      <c r="A5" s="68" t="s">
        <v>34</v>
      </c>
      <c r="C5" s="25"/>
      <c r="D5" s="26" t="s">
        <v>17</v>
      </c>
      <c r="E5" s="26" t="s">
        <v>19</v>
      </c>
      <c r="F5" s="42" t="s">
        <v>20</v>
      </c>
    </row>
    <row r="6" spans="1:6" ht="30" x14ac:dyDescent="0.25">
      <c r="A6" s="66" t="s">
        <v>39</v>
      </c>
      <c r="C6" s="43"/>
      <c r="D6" s="44" t="s">
        <v>18</v>
      </c>
      <c r="E6" s="45" t="s">
        <v>21</v>
      </c>
      <c r="F6" s="46" t="s">
        <v>25</v>
      </c>
    </row>
    <row r="7" spans="1:6" ht="45" x14ac:dyDescent="0.25">
      <c r="A7" s="66" t="s">
        <v>62</v>
      </c>
      <c r="C7" s="47"/>
      <c r="D7" s="48" t="s">
        <v>22</v>
      </c>
      <c r="E7" s="49" t="s">
        <v>24</v>
      </c>
      <c r="F7" s="50" t="s">
        <v>26</v>
      </c>
    </row>
    <row r="8" spans="1:6" ht="45" x14ac:dyDescent="0.25">
      <c r="A8" s="66" t="s">
        <v>59</v>
      </c>
      <c r="C8" s="51"/>
      <c r="D8" s="52" t="s">
        <v>23</v>
      </c>
      <c r="E8" s="53" t="s">
        <v>28</v>
      </c>
      <c r="F8" s="54" t="s">
        <v>27</v>
      </c>
    </row>
    <row r="9" spans="1:6" ht="60" x14ac:dyDescent="0.25">
      <c r="A9" s="66" t="s">
        <v>55</v>
      </c>
    </row>
    <row r="10" spans="1:6" ht="30" x14ac:dyDescent="0.25">
      <c r="A10" s="66" t="s">
        <v>60</v>
      </c>
    </row>
    <row r="12" spans="1:6" x14ac:dyDescent="0.25">
      <c r="A12" s="69" t="s">
        <v>40</v>
      </c>
    </row>
    <row r="13" spans="1:6" x14ac:dyDescent="0.25">
      <c r="A13" s="1" t="s">
        <v>61</v>
      </c>
    </row>
    <row r="14" spans="1:6" ht="45" x14ac:dyDescent="0.25">
      <c r="A14" s="66" t="s">
        <v>52</v>
      </c>
    </row>
    <row r="15" spans="1:6" ht="30" x14ac:dyDescent="0.25">
      <c r="A15" s="66" t="s">
        <v>53</v>
      </c>
    </row>
    <row r="17" spans="1:1" x14ac:dyDescent="0.25">
      <c r="A17" s="68" t="s">
        <v>54</v>
      </c>
    </row>
    <row r="18" spans="1:1" ht="60" customHeight="1" x14ac:dyDescent="0.25">
      <c r="A18" s="66" t="s">
        <v>68</v>
      </c>
    </row>
    <row r="19" spans="1:1" ht="45" x14ac:dyDescent="0.25">
      <c r="A19" s="66" t="s">
        <v>66</v>
      </c>
    </row>
    <row r="21" spans="1:1" x14ac:dyDescent="0.25">
      <c r="A21" s="1" t="s">
        <v>65</v>
      </c>
    </row>
  </sheetData>
  <pageMargins left="0.70866141732283472" right="0.70866141732283472" top="0.74803149606299213" bottom="0.74803149606299213" header="0.31496062992125984" footer="0.31496062992125984"/>
  <pageSetup paperSize="9" orientation="landscape" horizontalDpi="300" verticalDpi="300" r:id="rId1"/>
  <headerFooter>
    <oddFooter>&amp;L&amp;F / &amp;A
ACU confidentiality: Internal General&amp;COriginal copy stored in &amp;KC00000&lt;add path to report location&gt;&amp;RPrinted on &amp;D, &amp;T</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3:L30"/>
  <sheetViews>
    <sheetView workbookViewId="0"/>
  </sheetViews>
  <sheetFormatPr defaultRowHeight="15" x14ac:dyDescent="0.25"/>
  <cols>
    <col min="1" max="1" width="2.7109375" style="11" customWidth="1"/>
    <col min="2" max="2" width="15.7109375" style="11" customWidth="1"/>
    <col min="3" max="3" width="30.7109375" style="11" customWidth="1"/>
    <col min="4" max="4" width="15.7109375" style="11" customWidth="1"/>
    <col min="5" max="5" width="2.7109375" style="11" customWidth="1"/>
    <col min="6" max="6" width="30.7109375" style="11" customWidth="1"/>
    <col min="7" max="7" width="15.7109375" style="11" customWidth="1"/>
    <col min="8" max="8" width="30.7109375" style="11" customWidth="1"/>
    <col min="9" max="9" width="9.140625" style="11"/>
    <col min="10" max="11" width="9.140625" style="11" hidden="1" customWidth="1"/>
    <col min="12" max="12" width="9.7109375" style="11" hidden="1" customWidth="1"/>
    <col min="13" max="16384" width="9.140625" style="11"/>
  </cols>
  <sheetData>
    <row r="3" spans="1:12" x14ac:dyDescent="0.25">
      <c r="E3" s="12" t="str">
        <f>Summary!E3</f>
        <v>&lt;PROJECT NAME&gt;</v>
      </c>
    </row>
    <row r="4" spans="1:12" x14ac:dyDescent="0.25">
      <c r="E4" s="12" t="str">
        <f>Summary!E4</f>
        <v>Project Status Report - Summary</v>
      </c>
    </row>
    <row r="6" spans="1:12" x14ac:dyDescent="0.25">
      <c r="A6" s="78" t="s">
        <v>4</v>
      </c>
      <c r="B6" s="78"/>
      <c r="C6" s="16" t="str">
        <f>IF(SUM(L18:L24)&lt;=35,"GREEN",IF(SUM(L18:L24)&lt;=56,"AMBER","RED"))</f>
        <v>GREEN</v>
      </c>
      <c r="D6" s="79" t="s">
        <v>5</v>
      </c>
      <c r="E6" s="80"/>
      <c r="F6" s="15">
        <f>MAX(D18:D24)</f>
        <v>0</v>
      </c>
    </row>
    <row r="7" spans="1:12" x14ac:dyDescent="0.25">
      <c r="A7" s="86"/>
      <c r="B7" s="86"/>
    </row>
    <row r="8" spans="1:12" x14ac:dyDescent="0.25">
      <c r="A8" s="78" t="s">
        <v>63</v>
      </c>
      <c r="B8" s="78"/>
      <c r="C8" s="13">
        <f>'24 Aug 18'!C8</f>
        <v>0</v>
      </c>
      <c r="D8" s="79" t="s">
        <v>30</v>
      </c>
      <c r="E8" s="80"/>
      <c r="F8" s="13">
        <f>'24 Aug 18'!F8</f>
        <v>0</v>
      </c>
      <c r="G8" s="14" t="s">
        <v>7</v>
      </c>
      <c r="H8" s="22">
        <f ca="1">first+(_xlfn.SHEET()-3)*Freq</f>
        <v>43350</v>
      </c>
    </row>
    <row r="9" spans="1:12" x14ac:dyDescent="0.25">
      <c r="A9" s="78" t="s">
        <v>29</v>
      </c>
      <c r="B9" s="78"/>
      <c r="C9" s="13">
        <f>'24 Aug 18'!C9</f>
        <v>0</v>
      </c>
      <c r="D9" s="79" t="s">
        <v>31</v>
      </c>
      <c r="E9" s="80"/>
      <c r="F9" s="13">
        <f>'24 Aug 18'!F9</f>
        <v>0</v>
      </c>
    </row>
    <row r="10" spans="1:12" x14ac:dyDescent="0.25">
      <c r="A10" s="86"/>
      <c r="B10" s="86"/>
    </row>
    <row r="11" spans="1:12" x14ac:dyDescent="0.25">
      <c r="A11" s="78" t="s">
        <v>0</v>
      </c>
      <c r="B11" s="78"/>
      <c r="C11" s="81" t="str">
        <f>'24 Aug 18'!C11:H11</f>
        <v>&lt;Add the project overall objective / goal here&gt;</v>
      </c>
      <c r="D11" s="82"/>
      <c r="E11" s="82"/>
      <c r="F11" s="82"/>
      <c r="G11" s="82"/>
      <c r="H11" s="83"/>
    </row>
    <row r="12" spans="1:12" x14ac:dyDescent="0.25">
      <c r="A12" s="14"/>
      <c r="B12" s="14" t="s">
        <v>69</v>
      </c>
      <c r="C12" s="81" t="str">
        <f>'24 Aug 18'!C12:H12</f>
        <v>&lt;Add the benefit(s) to students here at a headline level&gt;</v>
      </c>
      <c r="D12" s="82"/>
      <c r="E12" s="82"/>
      <c r="F12" s="82"/>
      <c r="G12" s="82"/>
      <c r="H12" s="83"/>
    </row>
    <row r="13" spans="1:12" x14ac:dyDescent="0.25">
      <c r="A13" s="14"/>
      <c r="B13" s="14" t="s">
        <v>70</v>
      </c>
      <c r="C13" s="81" t="str">
        <f>'24 Aug 18'!C13:H13</f>
        <v>&lt;Add the benefit(s) to staff here at a headline level&gt;</v>
      </c>
      <c r="D13" s="82"/>
      <c r="E13" s="82"/>
      <c r="F13" s="82"/>
      <c r="G13" s="82"/>
      <c r="H13" s="83"/>
    </row>
    <row r="14" spans="1:12" x14ac:dyDescent="0.25">
      <c r="A14" s="14"/>
      <c r="B14" s="14"/>
    </row>
    <row r="15" spans="1:12" ht="30" customHeight="1" x14ac:dyDescent="0.25">
      <c r="A15" s="14"/>
      <c r="B15" s="71" t="s">
        <v>57</v>
      </c>
      <c r="C15" s="81"/>
      <c r="D15" s="87"/>
      <c r="E15" s="87"/>
      <c r="F15" s="87"/>
      <c r="G15" s="87"/>
      <c r="H15" s="88"/>
    </row>
    <row r="16" spans="1:12" ht="15.75" thickBot="1" x14ac:dyDescent="0.3">
      <c r="L16" s="11">
        <f>SUM(L18:L24)</f>
        <v>28</v>
      </c>
    </row>
    <row r="17" spans="1:12" ht="15.75" thickTop="1" x14ac:dyDescent="0.25">
      <c r="A17" s="27"/>
      <c r="B17" s="28" t="s">
        <v>1</v>
      </c>
      <c r="C17" s="28"/>
      <c r="D17" s="29" t="s">
        <v>2</v>
      </c>
      <c r="E17" s="36"/>
      <c r="F17" s="37" t="s">
        <v>3</v>
      </c>
      <c r="G17" s="84" t="s">
        <v>6</v>
      </c>
      <c r="H17" s="85"/>
      <c r="J17" s="5" t="s">
        <v>15</v>
      </c>
      <c r="K17" s="6" t="s">
        <v>16</v>
      </c>
      <c r="L17" s="3" t="s">
        <v>14</v>
      </c>
    </row>
    <row r="18" spans="1:12" ht="30" customHeight="1" x14ac:dyDescent="0.25">
      <c r="A18" s="30" t="str">
        <f>'24 Aug 18'!A18</f>
        <v>G</v>
      </c>
      <c r="B18" s="72">
        <f>'24 Aug 18'!B18:C18</f>
        <v>0</v>
      </c>
      <c r="C18" s="72"/>
      <c r="D18" s="31">
        <f>'24 Aug 18'!D18</f>
        <v>0</v>
      </c>
      <c r="E18" s="38" t="str">
        <f>'24 Aug 18'!E18</f>
        <v>G</v>
      </c>
      <c r="F18" s="24">
        <f>'24 Aug 18'!F18</f>
        <v>0</v>
      </c>
      <c r="G18" s="72">
        <f>'24 Aug 18'!G18</f>
        <v>0</v>
      </c>
      <c r="H18" s="77">
        <f>'1 Jun 18'!H18</f>
        <v>0</v>
      </c>
      <c r="J18" s="7" t="s">
        <v>12</v>
      </c>
      <c r="K18" s="8">
        <v>1</v>
      </c>
      <c r="L18" s="4">
        <f t="shared" ref="L18:L24" si="0">VLOOKUP(A18,points,2,FALSE)+3*VLOOKUP(E18,points,2,FALSE)</f>
        <v>4</v>
      </c>
    </row>
    <row r="19" spans="1:12" ht="30" customHeight="1" x14ac:dyDescent="0.25">
      <c r="A19" s="32" t="str">
        <f>'24 Aug 18'!A19</f>
        <v>G</v>
      </c>
      <c r="B19" s="73">
        <f>'24 Aug 18'!B19:C19</f>
        <v>0</v>
      </c>
      <c r="C19" s="73"/>
      <c r="D19" s="33">
        <f>'24 Aug 18'!D19</f>
        <v>0</v>
      </c>
      <c r="E19" s="39" t="str">
        <f>'24 Aug 18'!E19</f>
        <v>G</v>
      </c>
      <c r="F19" s="23">
        <f>'24 Aug 18'!F19</f>
        <v>0</v>
      </c>
      <c r="G19" s="73">
        <f>'24 Aug 18'!G19</f>
        <v>0</v>
      </c>
      <c r="H19" s="74">
        <f>'1 Jun 18'!H19</f>
        <v>0</v>
      </c>
      <c r="J19" s="7" t="s">
        <v>9</v>
      </c>
      <c r="K19" s="8">
        <v>2</v>
      </c>
      <c r="L19" s="4">
        <f t="shared" si="0"/>
        <v>4</v>
      </c>
    </row>
    <row r="20" spans="1:12" ht="30" customHeight="1" x14ac:dyDescent="0.25">
      <c r="A20" s="32" t="str">
        <f>'24 Aug 18'!A20</f>
        <v>G</v>
      </c>
      <c r="B20" s="73">
        <f>'24 Aug 18'!B20:C20</f>
        <v>0</v>
      </c>
      <c r="C20" s="73"/>
      <c r="D20" s="33">
        <f>'24 Aug 18'!D20</f>
        <v>0</v>
      </c>
      <c r="E20" s="39" t="str">
        <f>'24 Aug 18'!E20</f>
        <v>G</v>
      </c>
      <c r="F20" s="23">
        <f>'24 Aug 18'!F20</f>
        <v>0</v>
      </c>
      <c r="G20" s="73">
        <f>'24 Aug 18'!G20</f>
        <v>0</v>
      </c>
      <c r="H20" s="74">
        <f>'1 Jun 18'!H20</f>
        <v>0</v>
      </c>
      <c r="J20" s="7" t="s">
        <v>8</v>
      </c>
      <c r="K20" s="8">
        <v>3</v>
      </c>
      <c r="L20" s="4">
        <f t="shared" si="0"/>
        <v>4</v>
      </c>
    </row>
    <row r="21" spans="1:12" ht="30" customHeight="1" x14ac:dyDescent="0.25">
      <c r="A21" s="32" t="str">
        <f>'24 Aug 18'!A21</f>
        <v>G</v>
      </c>
      <c r="B21" s="73">
        <f>'24 Aug 18'!B21:C21</f>
        <v>0</v>
      </c>
      <c r="C21" s="73"/>
      <c r="D21" s="33">
        <f>'24 Aug 18'!D21</f>
        <v>0</v>
      </c>
      <c r="E21" s="39" t="str">
        <f>'24 Aug 18'!E21</f>
        <v>G</v>
      </c>
      <c r="F21" s="23">
        <f>'24 Aug 18'!F21</f>
        <v>0</v>
      </c>
      <c r="G21" s="73">
        <f>'24 Aug 18'!G21</f>
        <v>0</v>
      </c>
      <c r="H21" s="74">
        <f>'1 Jun 18'!H21</f>
        <v>0</v>
      </c>
      <c r="J21" s="7" t="s">
        <v>13</v>
      </c>
      <c r="K21" s="8">
        <v>1</v>
      </c>
      <c r="L21" s="4">
        <f t="shared" si="0"/>
        <v>4</v>
      </c>
    </row>
    <row r="22" spans="1:12" ht="30" customHeight="1" x14ac:dyDescent="0.25">
      <c r="A22" s="32" t="str">
        <f>'24 Aug 18'!A22</f>
        <v>G</v>
      </c>
      <c r="B22" s="73">
        <f>'24 Aug 18'!B22:C22</f>
        <v>0</v>
      </c>
      <c r="C22" s="73"/>
      <c r="D22" s="33">
        <f>'24 Aug 18'!D22</f>
        <v>0</v>
      </c>
      <c r="E22" s="39" t="str">
        <f>'24 Aug 18'!E22</f>
        <v>G</v>
      </c>
      <c r="F22" s="23">
        <f>'24 Aug 18'!F22</f>
        <v>0</v>
      </c>
      <c r="G22" s="73">
        <f>'24 Aug 18'!G22</f>
        <v>0</v>
      </c>
      <c r="H22" s="74">
        <f>'1 Jun 18'!H22</f>
        <v>0</v>
      </c>
      <c r="J22" s="7" t="s">
        <v>10</v>
      </c>
      <c r="K22" s="8">
        <v>2</v>
      </c>
      <c r="L22" s="4">
        <f t="shared" si="0"/>
        <v>4</v>
      </c>
    </row>
    <row r="23" spans="1:12" ht="30" customHeight="1" x14ac:dyDescent="0.25">
      <c r="A23" s="32" t="str">
        <f>'24 Aug 18'!A23</f>
        <v>G</v>
      </c>
      <c r="B23" s="73">
        <f>'24 Aug 18'!B23:C23</f>
        <v>0</v>
      </c>
      <c r="C23" s="73"/>
      <c r="D23" s="33">
        <f>'24 Aug 18'!D23</f>
        <v>0</v>
      </c>
      <c r="E23" s="39" t="str">
        <f>'24 Aug 18'!E23</f>
        <v>G</v>
      </c>
      <c r="F23" s="23">
        <f>'24 Aug 18'!F23</f>
        <v>0</v>
      </c>
      <c r="G23" s="73">
        <f>'24 Aug 18'!G23</f>
        <v>0</v>
      </c>
      <c r="H23" s="74">
        <f>'1 Jun 18'!H23</f>
        <v>0</v>
      </c>
      <c r="J23" s="9" t="s">
        <v>11</v>
      </c>
      <c r="K23" s="10">
        <v>3</v>
      </c>
      <c r="L23" s="4">
        <f t="shared" si="0"/>
        <v>4</v>
      </c>
    </row>
    <row r="24" spans="1:12" ht="30" customHeight="1" thickBot="1" x14ac:dyDescent="0.3">
      <c r="A24" s="34" t="str">
        <f>'24 Aug 18'!A24</f>
        <v>G</v>
      </c>
      <c r="B24" s="75">
        <f>'24 Aug 18'!B24:C24</f>
        <v>0</v>
      </c>
      <c r="C24" s="75"/>
      <c r="D24" s="35">
        <f>'24 Aug 18'!D24</f>
        <v>0</v>
      </c>
      <c r="E24" s="40" t="str">
        <f>'24 Aug 18'!E24</f>
        <v>G</v>
      </c>
      <c r="F24" s="41">
        <f>'24 Aug 18'!F24</f>
        <v>0</v>
      </c>
      <c r="G24" s="75">
        <f>'24 Aug 18'!G24</f>
        <v>0</v>
      </c>
      <c r="H24" s="76">
        <f>'1 Jun 18'!H24</f>
        <v>0</v>
      </c>
      <c r="J24" s="2"/>
      <c r="K24" s="2"/>
      <c r="L24" s="4">
        <f t="shared" si="0"/>
        <v>4</v>
      </c>
    </row>
    <row r="25" spans="1:12" ht="15.75" thickTop="1" x14ac:dyDescent="0.25"/>
    <row r="26" spans="1:12" x14ac:dyDescent="0.25">
      <c r="A26" s="65"/>
      <c r="B26" s="65"/>
      <c r="C26" s="63" t="s">
        <v>43</v>
      </c>
      <c r="D26" s="63" t="s">
        <v>51</v>
      </c>
      <c r="E26" s="64"/>
      <c r="F26" s="63" t="s">
        <v>48</v>
      </c>
      <c r="G26" s="63" t="s">
        <v>46</v>
      </c>
      <c r="H26" s="63" t="s">
        <v>50</v>
      </c>
    </row>
    <row r="27" spans="1:12" x14ac:dyDescent="0.25">
      <c r="B27" s="14" t="s">
        <v>44</v>
      </c>
      <c r="C27" s="57">
        <f>'24 Aug 18'!C27</f>
        <v>0</v>
      </c>
      <c r="D27" s="57">
        <f>'24 Aug 18'!D27</f>
        <v>0</v>
      </c>
      <c r="E27" s="56"/>
      <c r="F27" s="57">
        <f>'24 Aug 18'!F27</f>
        <v>0</v>
      </c>
      <c r="G27" s="61">
        <f>D27+F27</f>
        <v>0</v>
      </c>
      <c r="H27" s="62" t="e">
        <f>(C27-G27)/C27</f>
        <v>#DIV/0!</v>
      </c>
    </row>
    <row r="28" spans="1:12" x14ac:dyDescent="0.25">
      <c r="B28" s="14" t="s">
        <v>49</v>
      </c>
      <c r="C28" s="57">
        <f>'24 Aug 18'!C28</f>
        <v>0</v>
      </c>
      <c r="D28" s="58"/>
      <c r="E28" s="56"/>
      <c r="F28" s="57">
        <f>'24 Aug 18'!F28</f>
        <v>0</v>
      </c>
      <c r="G28" s="61">
        <f t="shared" ref="G28:G29" si="1">D28+F28</f>
        <v>0</v>
      </c>
      <c r="H28" s="62" t="e">
        <f t="shared" ref="H28:H30" si="2">(C28-G28)/C28</f>
        <v>#DIV/0!</v>
      </c>
    </row>
    <row r="29" spans="1:12" x14ac:dyDescent="0.25">
      <c r="B29" s="14" t="s">
        <v>47</v>
      </c>
      <c r="C29" s="57">
        <f>'24 Aug 18'!C29</f>
        <v>0</v>
      </c>
      <c r="D29" s="57">
        <f>'24 Aug 18'!D29</f>
        <v>0</v>
      </c>
      <c r="E29" s="56"/>
      <c r="F29" s="58"/>
      <c r="G29" s="61">
        <f t="shared" si="1"/>
        <v>0</v>
      </c>
      <c r="H29" s="62" t="e">
        <f t="shared" si="2"/>
        <v>#DIV/0!</v>
      </c>
    </row>
    <row r="30" spans="1:12" x14ac:dyDescent="0.25">
      <c r="B30" s="55" t="s">
        <v>45</v>
      </c>
      <c r="C30" s="59">
        <f>SUM(C27:C29)</f>
        <v>0</v>
      </c>
      <c r="D30" s="59">
        <f>D27+D29</f>
        <v>0</v>
      </c>
      <c r="E30" s="56"/>
      <c r="F30" s="59">
        <f>F27+F28</f>
        <v>0</v>
      </c>
      <c r="G30" s="59">
        <f>SUM(G27:G29)</f>
        <v>0</v>
      </c>
      <c r="H30" s="60" t="e">
        <f t="shared" si="2"/>
        <v>#DIV/0!</v>
      </c>
    </row>
  </sheetData>
  <mergeCells count="28">
    <mergeCell ref="A9:B9"/>
    <mergeCell ref="D9:E9"/>
    <mergeCell ref="A6:B6"/>
    <mergeCell ref="D6:E6"/>
    <mergeCell ref="A7:B7"/>
    <mergeCell ref="A8:B8"/>
    <mergeCell ref="D8:E8"/>
    <mergeCell ref="A10:B10"/>
    <mergeCell ref="A11:B11"/>
    <mergeCell ref="C11:H11"/>
    <mergeCell ref="G17:H17"/>
    <mergeCell ref="B18:C18"/>
    <mergeCell ref="G18:H18"/>
    <mergeCell ref="C15:H15"/>
    <mergeCell ref="C12:H12"/>
    <mergeCell ref="C13:H13"/>
    <mergeCell ref="B19:C19"/>
    <mergeCell ref="G19:H19"/>
    <mergeCell ref="B20:C20"/>
    <mergeCell ref="G20:H20"/>
    <mergeCell ref="B21:C21"/>
    <mergeCell ref="G21:H21"/>
    <mergeCell ref="B22:C22"/>
    <mergeCell ref="G22:H22"/>
    <mergeCell ref="B23:C23"/>
    <mergeCell ref="G23:H23"/>
    <mergeCell ref="B24:C24"/>
    <mergeCell ref="G24:H24"/>
  </mergeCells>
  <conditionalFormatting sqref="A18:A24 E18:E24">
    <cfRule type="cellIs" dxfId="62" priority="2" operator="equal">
      <formula>"G"</formula>
    </cfRule>
    <cfRule type="cellIs" dxfId="61" priority="3" operator="equal">
      <formula>"A"</formula>
    </cfRule>
    <cfRule type="cellIs" dxfId="60" priority="4" operator="equal">
      <formula>"R"</formula>
    </cfRule>
  </conditionalFormatting>
  <conditionalFormatting sqref="C6">
    <cfRule type="cellIs" dxfId="59" priority="8" operator="equal">
      <formula>"GREEN"</formula>
    </cfRule>
    <cfRule type="cellIs" dxfId="58" priority="9" operator="equal">
      <formula>"AMBER"</formula>
    </cfRule>
    <cfRule type="cellIs" dxfId="57" priority="10" operator="equal">
      <formula>"RED"</formula>
    </cfRule>
  </conditionalFormatting>
  <conditionalFormatting sqref="H27:H30">
    <cfRule type="cellIs" dxfId="56"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headerFooter>
    <oddFooter>&amp;L&amp;F / &amp;A
ACU confidentiality: Internal General&amp;COriginal copy stored in &amp;KC00000&lt;add path to report location&gt;&amp;RPrinted on &amp;D, &amp;T</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3:L30"/>
  <sheetViews>
    <sheetView workbookViewId="0"/>
  </sheetViews>
  <sheetFormatPr defaultRowHeight="15" x14ac:dyDescent="0.25"/>
  <cols>
    <col min="1" max="1" width="2.7109375" style="11" customWidth="1"/>
    <col min="2" max="2" width="15.7109375" style="11" customWidth="1"/>
    <col min="3" max="3" width="30.7109375" style="11" customWidth="1"/>
    <col min="4" max="4" width="15.7109375" style="11" customWidth="1"/>
    <col min="5" max="5" width="2.7109375" style="11" customWidth="1"/>
    <col min="6" max="6" width="30.7109375" style="11" customWidth="1"/>
    <col min="7" max="7" width="15.7109375" style="11" customWidth="1"/>
    <col min="8" max="8" width="30.7109375" style="11" customWidth="1"/>
    <col min="9" max="9" width="9.140625" style="11"/>
    <col min="10" max="11" width="9.140625" style="11" hidden="1" customWidth="1"/>
    <col min="12" max="12" width="9.7109375" style="11" hidden="1" customWidth="1"/>
    <col min="13" max="16384" width="9.140625" style="11"/>
  </cols>
  <sheetData>
    <row r="3" spans="1:12" x14ac:dyDescent="0.25">
      <c r="E3" s="12" t="str">
        <f>Summary!E3</f>
        <v>&lt;PROJECT NAME&gt;</v>
      </c>
    </row>
    <row r="4" spans="1:12" x14ac:dyDescent="0.25">
      <c r="E4" s="12" t="str">
        <f>Summary!E4</f>
        <v>Project Status Report - Summary</v>
      </c>
    </row>
    <row r="6" spans="1:12" x14ac:dyDescent="0.25">
      <c r="A6" s="78" t="s">
        <v>4</v>
      </c>
      <c r="B6" s="78"/>
      <c r="C6" s="16" t="str">
        <f>IF(SUM(L18:L24)&lt;=35,"GREEN",IF(SUM(L18:L24)&lt;=56,"AMBER","RED"))</f>
        <v>GREEN</v>
      </c>
      <c r="D6" s="79" t="s">
        <v>5</v>
      </c>
      <c r="E6" s="80"/>
      <c r="F6" s="15">
        <f>MAX(D18:D24)</f>
        <v>0</v>
      </c>
    </row>
    <row r="7" spans="1:12" x14ac:dyDescent="0.25">
      <c r="A7" s="86"/>
      <c r="B7" s="86"/>
    </row>
    <row r="8" spans="1:12" x14ac:dyDescent="0.25">
      <c r="A8" s="78" t="s">
        <v>63</v>
      </c>
      <c r="B8" s="78"/>
      <c r="C8" s="13">
        <f>'7 Sep 18'!C8</f>
        <v>0</v>
      </c>
      <c r="D8" s="79" t="s">
        <v>30</v>
      </c>
      <c r="E8" s="80"/>
      <c r="F8" s="13">
        <f>'7 Sep 18'!F8</f>
        <v>0</v>
      </c>
      <c r="G8" s="14" t="s">
        <v>7</v>
      </c>
      <c r="H8" s="22">
        <f ca="1">first+(_xlfn.SHEET()-3)*Freq</f>
        <v>43364</v>
      </c>
    </row>
    <row r="9" spans="1:12" x14ac:dyDescent="0.25">
      <c r="A9" s="78" t="s">
        <v>29</v>
      </c>
      <c r="B9" s="78"/>
      <c r="C9" s="13">
        <f>'7 Sep 18'!C9</f>
        <v>0</v>
      </c>
      <c r="D9" s="79" t="s">
        <v>31</v>
      </c>
      <c r="E9" s="80"/>
      <c r="F9" s="13">
        <f>'7 Sep 18'!F9</f>
        <v>0</v>
      </c>
    </row>
    <row r="10" spans="1:12" x14ac:dyDescent="0.25">
      <c r="A10" s="86"/>
      <c r="B10" s="86"/>
    </row>
    <row r="11" spans="1:12" x14ac:dyDescent="0.25">
      <c r="A11" s="78" t="s">
        <v>0</v>
      </c>
      <c r="B11" s="78"/>
      <c r="C11" s="81" t="str">
        <f>'7 Sep 18'!C11:H11</f>
        <v>&lt;Add the project overall objective / goal here&gt;</v>
      </c>
      <c r="D11" s="82"/>
      <c r="E11" s="82"/>
      <c r="F11" s="82"/>
      <c r="G11" s="82"/>
      <c r="H11" s="83"/>
    </row>
    <row r="12" spans="1:12" x14ac:dyDescent="0.25">
      <c r="A12" s="14"/>
      <c r="B12" s="14" t="s">
        <v>69</v>
      </c>
      <c r="C12" s="81" t="str">
        <f>'7 Sep 18'!C12:H12</f>
        <v>&lt;Add the benefit(s) to students here at a headline level&gt;</v>
      </c>
      <c r="D12" s="82"/>
      <c r="E12" s="82"/>
      <c r="F12" s="82"/>
      <c r="G12" s="82"/>
      <c r="H12" s="83"/>
    </row>
    <row r="13" spans="1:12" x14ac:dyDescent="0.25">
      <c r="A13" s="14"/>
      <c r="B13" s="14" t="s">
        <v>70</v>
      </c>
      <c r="C13" s="81" t="str">
        <f>'7 Sep 18'!C13:H13</f>
        <v>&lt;Add the benefit(s) to staff here at a headline level&gt;</v>
      </c>
      <c r="D13" s="82"/>
      <c r="E13" s="82"/>
      <c r="F13" s="82"/>
      <c r="G13" s="82"/>
      <c r="H13" s="83"/>
    </row>
    <row r="14" spans="1:12" x14ac:dyDescent="0.25">
      <c r="A14" s="14"/>
      <c r="B14" s="14"/>
    </row>
    <row r="15" spans="1:12" ht="30" customHeight="1" x14ac:dyDescent="0.25">
      <c r="A15" s="14"/>
      <c r="B15" s="71" t="s">
        <v>57</v>
      </c>
      <c r="C15" s="81"/>
      <c r="D15" s="87"/>
      <c r="E15" s="87"/>
      <c r="F15" s="87"/>
      <c r="G15" s="87"/>
      <c r="H15" s="88"/>
    </row>
    <row r="16" spans="1:12" ht="15.75" thickBot="1" x14ac:dyDescent="0.3">
      <c r="L16" s="11">
        <f>SUM(L18:L24)</f>
        <v>28</v>
      </c>
    </row>
    <row r="17" spans="1:12" ht="15.75" thickTop="1" x14ac:dyDescent="0.25">
      <c r="A17" s="27"/>
      <c r="B17" s="28" t="s">
        <v>1</v>
      </c>
      <c r="C17" s="28"/>
      <c r="D17" s="29" t="s">
        <v>2</v>
      </c>
      <c r="E17" s="36"/>
      <c r="F17" s="37" t="s">
        <v>3</v>
      </c>
      <c r="G17" s="84" t="s">
        <v>6</v>
      </c>
      <c r="H17" s="85"/>
      <c r="J17" s="5" t="s">
        <v>15</v>
      </c>
      <c r="K17" s="6" t="s">
        <v>16</v>
      </c>
      <c r="L17" s="3" t="s">
        <v>14</v>
      </c>
    </row>
    <row r="18" spans="1:12" ht="30" customHeight="1" x14ac:dyDescent="0.25">
      <c r="A18" s="30" t="str">
        <f>'7 Sep 18'!A18</f>
        <v>G</v>
      </c>
      <c r="B18" s="72">
        <f>'7 Sep 18'!B18:C18</f>
        <v>0</v>
      </c>
      <c r="C18" s="72"/>
      <c r="D18" s="31">
        <f>'7 Sep 18'!D18</f>
        <v>0</v>
      </c>
      <c r="E18" s="38" t="str">
        <f>'7 Sep 18'!E18</f>
        <v>G</v>
      </c>
      <c r="F18" s="24">
        <f>'7 Sep 18'!F18</f>
        <v>0</v>
      </c>
      <c r="G18" s="72">
        <f>'7 Sep 18'!G18</f>
        <v>0</v>
      </c>
      <c r="H18" s="77">
        <f>'1 Jun 18'!H18</f>
        <v>0</v>
      </c>
      <c r="J18" s="7" t="s">
        <v>12</v>
      </c>
      <c r="K18" s="8">
        <v>1</v>
      </c>
      <c r="L18" s="4">
        <f t="shared" ref="L18:L24" si="0">VLOOKUP(A18,points,2,FALSE)+3*VLOOKUP(E18,points,2,FALSE)</f>
        <v>4</v>
      </c>
    </row>
    <row r="19" spans="1:12" ht="30" customHeight="1" x14ac:dyDescent="0.25">
      <c r="A19" s="32" t="str">
        <f>'7 Sep 18'!A19</f>
        <v>G</v>
      </c>
      <c r="B19" s="73">
        <f>'7 Sep 18'!B19:C19</f>
        <v>0</v>
      </c>
      <c r="C19" s="73"/>
      <c r="D19" s="33">
        <f>'7 Sep 18'!D19</f>
        <v>0</v>
      </c>
      <c r="E19" s="39" t="str">
        <f>'7 Sep 18'!E19</f>
        <v>G</v>
      </c>
      <c r="F19" s="23">
        <f>'7 Sep 18'!F19</f>
        <v>0</v>
      </c>
      <c r="G19" s="73">
        <f>'7 Sep 18'!G19</f>
        <v>0</v>
      </c>
      <c r="H19" s="74">
        <f>'1 Jun 18'!H19</f>
        <v>0</v>
      </c>
      <c r="J19" s="7" t="s">
        <v>9</v>
      </c>
      <c r="K19" s="8">
        <v>2</v>
      </c>
      <c r="L19" s="4">
        <f t="shared" si="0"/>
        <v>4</v>
      </c>
    </row>
    <row r="20" spans="1:12" ht="30" customHeight="1" x14ac:dyDescent="0.25">
      <c r="A20" s="32" t="str">
        <f>'7 Sep 18'!A20</f>
        <v>G</v>
      </c>
      <c r="B20" s="73">
        <f>'7 Sep 18'!B20:C20</f>
        <v>0</v>
      </c>
      <c r="C20" s="73"/>
      <c r="D20" s="33">
        <f>'7 Sep 18'!D20</f>
        <v>0</v>
      </c>
      <c r="E20" s="39" t="str">
        <f>'7 Sep 18'!E20</f>
        <v>G</v>
      </c>
      <c r="F20" s="23">
        <f>'7 Sep 18'!F20</f>
        <v>0</v>
      </c>
      <c r="G20" s="73">
        <f>'7 Sep 18'!G20</f>
        <v>0</v>
      </c>
      <c r="H20" s="74">
        <f>'1 Jun 18'!H20</f>
        <v>0</v>
      </c>
      <c r="J20" s="7" t="s">
        <v>8</v>
      </c>
      <c r="K20" s="8">
        <v>3</v>
      </c>
      <c r="L20" s="4">
        <f t="shared" si="0"/>
        <v>4</v>
      </c>
    </row>
    <row r="21" spans="1:12" ht="30" customHeight="1" x14ac:dyDescent="0.25">
      <c r="A21" s="32" t="str">
        <f>'7 Sep 18'!A21</f>
        <v>G</v>
      </c>
      <c r="B21" s="73">
        <f>'7 Sep 18'!B21:C21</f>
        <v>0</v>
      </c>
      <c r="C21" s="73"/>
      <c r="D21" s="33">
        <f>'7 Sep 18'!D21</f>
        <v>0</v>
      </c>
      <c r="E21" s="39" t="str">
        <f>'7 Sep 18'!E21</f>
        <v>G</v>
      </c>
      <c r="F21" s="23">
        <f>'7 Sep 18'!F21</f>
        <v>0</v>
      </c>
      <c r="G21" s="73">
        <f>'7 Sep 18'!G21</f>
        <v>0</v>
      </c>
      <c r="H21" s="74">
        <f>'1 Jun 18'!H21</f>
        <v>0</v>
      </c>
      <c r="J21" s="7" t="s">
        <v>13</v>
      </c>
      <c r="K21" s="8">
        <v>1</v>
      </c>
      <c r="L21" s="4">
        <f t="shared" si="0"/>
        <v>4</v>
      </c>
    </row>
    <row r="22" spans="1:12" ht="30" customHeight="1" x14ac:dyDescent="0.25">
      <c r="A22" s="32" t="str">
        <f>'7 Sep 18'!A22</f>
        <v>G</v>
      </c>
      <c r="B22" s="73">
        <f>'7 Sep 18'!B22:C22</f>
        <v>0</v>
      </c>
      <c r="C22" s="73"/>
      <c r="D22" s="33">
        <f>'7 Sep 18'!D22</f>
        <v>0</v>
      </c>
      <c r="E22" s="39" t="str">
        <f>'7 Sep 18'!E22</f>
        <v>G</v>
      </c>
      <c r="F22" s="23">
        <f>'7 Sep 18'!F22</f>
        <v>0</v>
      </c>
      <c r="G22" s="73">
        <f>'7 Sep 18'!G22</f>
        <v>0</v>
      </c>
      <c r="H22" s="74">
        <f>'1 Jun 18'!H22</f>
        <v>0</v>
      </c>
      <c r="J22" s="7" t="s">
        <v>10</v>
      </c>
      <c r="K22" s="8">
        <v>2</v>
      </c>
      <c r="L22" s="4">
        <f t="shared" si="0"/>
        <v>4</v>
      </c>
    </row>
    <row r="23" spans="1:12" ht="30" customHeight="1" x14ac:dyDescent="0.25">
      <c r="A23" s="32" t="str">
        <f>'7 Sep 18'!A23</f>
        <v>G</v>
      </c>
      <c r="B23" s="73">
        <f>'7 Sep 18'!B23:C23</f>
        <v>0</v>
      </c>
      <c r="C23" s="73"/>
      <c r="D23" s="33">
        <f>'7 Sep 18'!D23</f>
        <v>0</v>
      </c>
      <c r="E23" s="39" t="str">
        <f>'7 Sep 18'!E23</f>
        <v>G</v>
      </c>
      <c r="F23" s="23">
        <f>'7 Sep 18'!F23</f>
        <v>0</v>
      </c>
      <c r="G23" s="73">
        <f>'7 Sep 18'!G23</f>
        <v>0</v>
      </c>
      <c r="H23" s="74">
        <f>'1 Jun 18'!H23</f>
        <v>0</v>
      </c>
      <c r="J23" s="9" t="s">
        <v>11</v>
      </c>
      <c r="K23" s="10">
        <v>3</v>
      </c>
      <c r="L23" s="4">
        <f t="shared" si="0"/>
        <v>4</v>
      </c>
    </row>
    <row r="24" spans="1:12" ht="30" customHeight="1" thickBot="1" x14ac:dyDescent="0.3">
      <c r="A24" s="34" t="str">
        <f>'7 Sep 18'!A24</f>
        <v>G</v>
      </c>
      <c r="B24" s="75">
        <f>'7 Sep 18'!B24:C24</f>
        <v>0</v>
      </c>
      <c r="C24" s="75"/>
      <c r="D24" s="35">
        <f>'7 Sep 18'!D24</f>
        <v>0</v>
      </c>
      <c r="E24" s="40" t="str">
        <f>'7 Sep 18'!E24</f>
        <v>G</v>
      </c>
      <c r="F24" s="41">
        <f>'7 Sep 18'!F24</f>
        <v>0</v>
      </c>
      <c r="G24" s="75">
        <f>'7 Sep 18'!G24</f>
        <v>0</v>
      </c>
      <c r="H24" s="76">
        <f>'1 Jun 18'!H24</f>
        <v>0</v>
      </c>
      <c r="J24" s="2"/>
      <c r="K24" s="2"/>
      <c r="L24" s="4">
        <f t="shared" si="0"/>
        <v>4</v>
      </c>
    </row>
    <row r="25" spans="1:12" ht="15.75" thickTop="1" x14ac:dyDescent="0.25"/>
    <row r="26" spans="1:12" x14ac:dyDescent="0.25">
      <c r="A26" s="65"/>
      <c r="B26" s="65"/>
      <c r="C26" s="63" t="s">
        <v>43</v>
      </c>
      <c r="D26" s="63" t="s">
        <v>51</v>
      </c>
      <c r="E26" s="64"/>
      <c r="F26" s="63" t="s">
        <v>48</v>
      </c>
      <c r="G26" s="63" t="s">
        <v>46</v>
      </c>
      <c r="H26" s="63" t="s">
        <v>50</v>
      </c>
    </row>
    <row r="27" spans="1:12" x14ac:dyDescent="0.25">
      <c r="B27" s="14" t="s">
        <v>44</v>
      </c>
      <c r="C27" s="57">
        <f>'7 Sep 18'!C27</f>
        <v>0</v>
      </c>
      <c r="D27" s="57">
        <f>'7 Sep 18'!D27</f>
        <v>0</v>
      </c>
      <c r="E27" s="56"/>
      <c r="F27" s="57">
        <f>'7 Sep 18'!F27</f>
        <v>0</v>
      </c>
      <c r="G27" s="61">
        <f>D27+F27</f>
        <v>0</v>
      </c>
      <c r="H27" s="62" t="e">
        <f>(C27-G27)/C27</f>
        <v>#DIV/0!</v>
      </c>
    </row>
    <row r="28" spans="1:12" x14ac:dyDescent="0.25">
      <c r="B28" s="14" t="s">
        <v>49</v>
      </c>
      <c r="C28" s="57">
        <f>'7 Sep 18'!C28</f>
        <v>0</v>
      </c>
      <c r="D28" s="58"/>
      <c r="E28" s="56"/>
      <c r="F28" s="57">
        <f>'7 Sep 18'!F28</f>
        <v>0</v>
      </c>
      <c r="G28" s="61">
        <f t="shared" ref="G28:G29" si="1">D28+F28</f>
        <v>0</v>
      </c>
      <c r="H28" s="62" t="e">
        <f t="shared" ref="H28:H30" si="2">(C28-G28)/C28</f>
        <v>#DIV/0!</v>
      </c>
    </row>
    <row r="29" spans="1:12" x14ac:dyDescent="0.25">
      <c r="B29" s="14" t="s">
        <v>47</v>
      </c>
      <c r="C29" s="57">
        <f>'7 Sep 18'!C29</f>
        <v>0</v>
      </c>
      <c r="D29" s="57">
        <f>'7 Sep 18'!D29</f>
        <v>0</v>
      </c>
      <c r="E29" s="56"/>
      <c r="F29" s="58"/>
      <c r="G29" s="61">
        <f t="shared" si="1"/>
        <v>0</v>
      </c>
      <c r="H29" s="62" t="e">
        <f t="shared" si="2"/>
        <v>#DIV/0!</v>
      </c>
    </row>
    <row r="30" spans="1:12" x14ac:dyDescent="0.25">
      <c r="B30" s="55" t="s">
        <v>45</v>
      </c>
      <c r="C30" s="59">
        <f>SUM(C27:C29)</f>
        <v>0</v>
      </c>
      <c r="D30" s="59">
        <f>D27+D29</f>
        <v>0</v>
      </c>
      <c r="E30" s="56"/>
      <c r="F30" s="59">
        <f>F27+F28</f>
        <v>0</v>
      </c>
      <c r="G30" s="59">
        <f>SUM(G27:G29)</f>
        <v>0</v>
      </c>
      <c r="H30" s="60" t="e">
        <f t="shared" si="2"/>
        <v>#DIV/0!</v>
      </c>
    </row>
  </sheetData>
  <mergeCells count="28">
    <mergeCell ref="A9:B9"/>
    <mergeCell ref="D9:E9"/>
    <mergeCell ref="A6:B6"/>
    <mergeCell ref="D6:E6"/>
    <mergeCell ref="A7:B7"/>
    <mergeCell ref="A8:B8"/>
    <mergeCell ref="D8:E8"/>
    <mergeCell ref="A10:B10"/>
    <mergeCell ref="A11:B11"/>
    <mergeCell ref="C11:H11"/>
    <mergeCell ref="G17:H17"/>
    <mergeCell ref="B18:C18"/>
    <mergeCell ref="G18:H18"/>
    <mergeCell ref="C15:H15"/>
    <mergeCell ref="C12:H12"/>
    <mergeCell ref="C13:H13"/>
    <mergeCell ref="B19:C19"/>
    <mergeCell ref="G19:H19"/>
    <mergeCell ref="B20:C20"/>
    <mergeCell ref="G20:H20"/>
    <mergeCell ref="B21:C21"/>
    <mergeCell ref="G21:H21"/>
    <mergeCell ref="B22:C22"/>
    <mergeCell ref="G22:H22"/>
    <mergeCell ref="B23:C23"/>
    <mergeCell ref="G23:H23"/>
    <mergeCell ref="B24:C24"/>
    <mergeCell ref="G24:H24"/>
  </mergeCells>
  <conditionalFormatting sqref="A18:A24 E18:E24">
    <cfRule type="cellIs" dxfId="55" priority="2" operator="equal">
      <formula>"G"</formula>
    </cfRule>
    <cfRule type="cellIs" dxfId="54" priority="3" operator="equal">
      <formula>"A"</formula>
    </cfRule>
    <cfRule type="cellIs" dxfId="53" priority="4" operator="equal">
      <formula>"R"</formula>
    </cfRule>
  </conditionalFormatting>
  <conditionalFormatting sqref="C6">
    <cfRule type="cellIs" dxfId="52" priority="8" operator="equal">
      <formula>"GREEN"</formula>
    </cfRule>
    <cfRule type="cellIs" dxfId="51" priority="9" operator="equal">
      <formula>"AMBER"</formula>
    </cfRule>
    <cfRule type="cellIs" dxfId="50" priority="10" operator="equal">
      <formula>"RED"</formula>
    </cfRule>
  </conditionalFormatting>
  <conditionalFormatting sqref="H27:H30">
    <cfRule type="cellIs" dxfId="49"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headerFooter>
    <oddFooter>&amp;L&amp;F / &amp;A
ACU confidentiality: Internal General&amp;COriginal copy stored in &amp;KC00000&lt;add path to report location&gt;&amp;RPrinted on &amp;D, &amp;T</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3:L30"/>
  <sheetViews>
    <sheetView workbookViewId="0"/>
  </sheetViews>
  <sheetFormatPr defaultRowHeight="15" x14ac:dyDescent="0.25"/>
  <cols>
    <col min="1" max="1" width="2.7109375" style="11" customWidth="1"/>
    <col min="2" max="2" width="15.7109375" style="11" customWidth="1"/>
    <col min="3" max="3" width="30.7109375" style="11" customWidth="1"/>
    <col min="4" max="4" width="15.7109375" style="11" customWidth="1"/>
    <col min="5" max="5" width="2.7109375" style="11" customWidth="1"/>
    <col min="6" max="6" width="30.7109375" style="11" customWidth="1"/>
    <col min="7" max="7" width="15.7109375" style="11" customWidth="1"/>
    <col min="8" max="8" width="30.7109375" style="11" customWidth="1"/>
    <col min="9" max="9" width="9.140625" style="11"/>
    <col min="10" max="11" width="9.140625" style="11" hidden="1" customWidth="1"/>
    <col min="12" max="12" width="9.7109375" style="11" hidden="1" customWidth="1"/>
    <col min="13" max="16384" width="9.140625" style="11"/>
  </cols>
  <sheetData>
    <row r="3" spans="1:12" x14ac:dyDescent="0.25">
      <c r="E3" s="12" t="str">
        <f>Summary!E3</f>
        <v>&lt;PROJECT NAME&gt;</v>
      </c>
    </row>
    <row r="4" spans="1:12" x14ac:dyDescent="0.25">
      <c r="E4" s="12" t="str">
        <f>Summary!E4</f>
        <v>Project Status Report - Summary</v>
      </c>
    </row>
    <row r="6" spans="1:12" x14ac:dyDescent="0.25">
      <c r="A6" s="78" t="s">
        <v>4</v>
      </c>
      <c r="B6" s="78"/>
      <c r="C6" s="16" t="str">
        <f>IF(SUM(L18:L24)&lt;=35,"GREEN",IF(SUM(L18:L24)&lt;=56,"AMBER","RED"))</f>
        <v>GREEN</v>
      </c>
      <c r="D6" s="79" t="s">
        <v>5</v>
      </c>
      <c r="E6" s="80"/>
      <c r="F6" s="15">
        <f>MAX(D18:D24)</f>
        <v>0</v>
      </c>
    </row>
    <row r="7" spans="1:12" x14ac:dyDescent="0.25">
      <c r="A7" s="86"/>
      <c r="B7" s="86"/>
    </row>
    <row r="8" spans="1:12" x14ac:dyDescent="0.25">
      <c r="A8" s="78" t="s">
        <v>63</v>
      </c>
      <c r="B8" s="78"/>
      <c r="C8" s="13">
        <f>'21 Sep 18'!C8</f>
        <v>0</v>
      </c>
      <c r="D8" s="79" t="s">
        <v>30</v>
      </c>
      <c r="E8" s="80"/>
      <c r="F8" s="13">
        <f>'21 Sep 18'!F8</f>
        <v>0</v>
      </c>
      <c r="G8" s="14" t="s">
        <v>7</v>
      </c>
      <c r="H8" s="22">
        <f ca="1">first+(_xlfn.SHEET()-3)*Freq</f>
        <v>43378</v>
      </c>
    </row>
    <row r="9" spans="1:12" x14ac:dyDescent="0.25">
      <c r="A9" s="78" t="s">
        <v>29</v>
      </c>
      <c r="B9" s="78"/>
      <c r="C9" s="13">
        <f>'21 Sep 18'!C9</f>
        <v>0</v>
      </c>
      <c r="D9" s="79" t="s">
        <v>31</v>
      </c>
      <c r="E9" s="80"/>
      <c r="F9" s="13">
        <f>'21 Sep 18'!F9</f>
        <v>0</v>
      </c>
    </row>
    <row r="10" spans="1:12" x14ac:dyDescent="0.25">
      <c r="A10" s="86"/>
      <c r="B10" s="86"/>
    </row>
    <row r="11" spans="1:12" x14ac:dyDescent="0.25">
      <c r="A11" s="78" t="s">
        <v>0</v>
      </c>
      <c r="B11" s="78"/>
      <c r="C11" s="81" t="str">
        <f>'21 Sep 18'!C11:H11</f>
        <v>&lt;Add the project overall objective / goal here&gt;</v>
      </c>
      <c r="D11" s="82"/>
      <c r="E11" s="82"/>
      <c r="F11" s="82"/>
      <c r="G11" s="82"/>
      <c r="H11" s="83"/>
    </row>
    <row r="12" spans="1:12" x14ac:dyDescent="0.25">
      <c r="A12" s="14"/>
      <c r="B12" s="14" t="s">
        <v>69</v>
      </c>
      <c r="C12" s="81" t="str">
        <f>'21 Sep 18'!C12:H12</f>
        <v>&lt;Add the benefit(s) to students here at a headline level&gt;</v>
      </c>
      <c r="D12" s="82"/>
      <c r="E12" s="82"/>
      <c r="F12" s="82"/>
      <c r="G12" s="82"/>
      <c r="H12" s="83"/>
    </row>
    <row r="13" spans="1:12" x14ac:dyDescent="0.25">
      <c r="A13" s="14"/>
      <c r="B13" s="14" t="s">
        <v>70</v>
      </c>
      <c r="C13" s="81" t="str">
        <f>'21 Sep 18'!C13:H13</f>
        <v>&lt;Add the benefit(s) to staff here at a headline level&gt;</v>
      </c>
      <c r="D13" s="82"/>
      <c r="E13" s="82"/>
      <c r="F13" s="82"/>
      <c r="G13" s="82"/>
      <c r="H13" s="83"/>
    </row>
    <row r="14" spans="1:12" x14ac:dyDescent="0.25">
      <c r="A14" s="14"/>
      <c r="B14" s="14"/>
    </row>
    <row r="15" spans="1:12" ht="30" customHeight="1" x14ac:dyDescent="0.25">
      <c r="A15" s="14"/>
      <c r="B15" s="71" t="s">
        <v>57</v>
      </c>
      <c r="C15" s="81"/>
      <c r="D15" s="87"/>
      <c r="E15" s="87"/>
      <c r="F15" s="87"/>
      <c r="G15" s="87"/>
      <c r="H15" s="88"/>
    </row>
    <row r="16" spans="1:12" ht="15.75" thickBot="1" x14ac:dyDescent="0.3">
      <c r="L16" s="11">
        <f>SUM(L18:L24)</f>
        <v>28</v>
      </c>
    </row>
    <row r="17" spans="1:12" ht="15.75" thickTop="1" x14ac:dyDescent="0.25">
      <c r="A17" s="27"/>
      <c r="B17" s="28" t="s">
        <v>1</v>
      </c>
      <c r="C17" s="28"/>
      <c r="D17" s="29" t="s">
        <v>2</v>
      </c>
      <c r="E17" s="36"/>
      <c r="F17" s="37" t="s">
        <v>3</v>
      </c>
      <c r="G17" s="84" t="s">
        <v>6</v>
      </c>
      <c r="H17" s="85"/>
      <c r="J17" s="5" t="s">
        <v>15</v>
      </c>
      <c r="K17" s="6" t="s">
        <v>16</v>
      </c>
      <c r="L17" s="3" t="s">
        <v>14</v>
      </c>
    </row>
    <row r="18" spans="1:12" ht="30" customHeight="1" x14ac:dyDescent="0.25">
      <c r="A18" s="30" t="str">
        <f>'21 Sep 18'!A18</f>
        <v>G</v>
      </c>
      <c r="B18" s="72">
        <f>'21 Sep 18'!B18:C18</f>
        <v>0</v>
      </c>
      <c r="C18" s="72"/>
      <c r="D18" s="31">
        <f>'21 Sep 18'!D18</f>
        <v>0</v>
      </c>
      <c r="E18" s="38" t="str">
        <f>'21 Sep 18'!E18</f>
        <v>G</v>
      </c>
      <c r="F18" s="24">
        <f>'21 Sep 18'!F18</f>
        <v>0</v>
      </c>
      <c r="G18" s="72">
        <f>'21 Sep 18'!G18</f>
        <v>0</v>
      </c>
      <c r="H18" s="77">
        <f>'1 Jun 18'!H18</f>
        <v>0</v>
      </c>
      <c r="J18" s="7" t="s">
        <v>12</v>
      </c>
      <c r="K18" s="8">
        <v>1</v>
      </c>
      <c r="L18" s="4">
        <f t="shared" ref="L18:L24" si="0">VLOOKUP(A18,points,2,FALSE)+3*VLOOKUP(E18,points,2,FALSE)</f>
        <v>4</v>
      </c>
    </row>
    <row r="19" spans="1:12" ht="30" customHeight="1" x14ac:dyDescent="0.25">
      <c r="A19" s="32" t="str">
        <f>'21 Sep 18'!A19</f>
        <v>G</v>
      </c>
      <c r="B19" s="73">
        <f>'21 Sep 18'!B19:C19</f>
        <v>0</v>
      </c>
      <c r="C19" s="73"/>
      <c r="D19" s="33">
        <f>'21 Sep 18'!D19</f>
        <v>0</v>
      </c>
      <c r="E19" s="39" t="str">
        <f>'21 Sep 18'!E19</f>
        <v>G</v>
      </c>
      <c r="F19" s="23">
        <f>'21 Sep 18'!F19</f>
        <v>0</v>
      </c>
      <c r="G19" s="73">
        <f>'21 Sep 18'!G19</f>
        <v>0</v>
      </c>
      <c r="H19" s="74">
        <f>'1 Jun 18'!H19</f>
        <v>0</v>
      </c>
      <c r="J19" s="7" t="s">
        <v>9</v>
      </c>
      <c r="K19" s="8">
        <v>2</v>
      </c>
      <c r="L19" s="4">
        <f t="shared" si="0"/>
        <v>4</v>
      </c>
    </row>
    <row r="20" spans="1:12" ht="30" customHeight="1" x14ac:dyDescent="0.25">
      <c r="A20" s="32" t="str">
        <f>'21 Sep 18'!A20</f>
        <v>G</v>
      </c>
      <c r="B20" s="73">
        <f>'21 Sep 18'!B20:C20</f>
        <v>0</v>
      </c>
      <c r="C20" s="73"/>
      <c r="D20" s="33">
        <f>'21 Sep 18'!D20</f>
        <v>0</v>
      </c>
      <c r="E20" s="39" t="str">
        <f>'21 Sep 18'!E20</f>
        <v>G</v>
      </c>
      <c r="F20" s="23">
        <f>'21 Sep 18'!F20</f>
        <v>0</v>
      </c>
      <c r="G20" s="73">
        <f>'21 Sep 18'!G20</f>
        <v>0</v>
      </c>
      <c r="H20" s="74">
        <f>'1 Jun 18'!H20</f>
        <v>0</v>
      </c>
      <c r="J20" s="7" t="s">
        <v>8</v>
      </c>
      <c r="K20" s="8">
        <v>3</v>
      </c>
      <c r="L20" s="4">
        <f t="shared" si="0"/>
        <v>4</v>
      </c>
    </row>
    <row r="21" spans="1:12" ht="30" customHeight="1" x14ac:dyDescent="0.25">
      <c r="A21" s="32" t="str">
        <f>'21 Sep 18'!A21</f>
        <v>G</v>
      </c>
      <c r="B21" s="73">
        <f>'21 Sep 18'!B21:C21</f>
        <v>0</v>
      </c>
      <c r="C21" s="73"/>
      <c r="D21" s="33">
        <f>'21 Sep 18'!D21</f>
        <v>0</v>
      </c>
      <c r="E21" s="39" t="str">
        <f>'21 Sep 18'!E21</f>
        <v>G</v>
      </c>
      <c r="F21" s="23">
        <f>'21 Sep 18'!F21</f>
        <v>0</v>
      </c>
      <c r="G21" s="73">
        <f>'21 Sep 18'!G21</f>
        <v>0</v>
      </c>
      <c r="H21" s="74">
        <f>'1 Jun 18'!H21</f>
        <v>0</v>
      </c>
      <c r="J21" s="7" t="s">
        <v>13</v>
      </c>
      <c r="K21" s="8">
        <v>1</v>
      </c>
      <c r="L21" s="4">
        <f t="shared" si="0"/>
        <v>4</v>
      </c>
    </row>
    <row r="22" spans="1:12" ht="30" customHeight="1" x14ac:dyDescent="0.25">
      <c r="A22" s="32" t="str">
        <f>'21 Sep 18'!A22</f>
        <v>G</v>
      </c>
      <c r="B22" s="73">
        <f>'21 Sep 18'!B22:C22</f>
        <v>0</v>
      </c>
      <c r="C22" s="73"/>
      <c r="D22" s="33">
        <f>'21 Sep 18'!D22</f>
        <v>0</v>
      </c>
      <c r="E22" s="39" t="str">
        <f>'21 Sep 18'!E22</f>
        <v>G</v>
      </c>
      <c r="F22" s="23">
        <f>'21 Sep 18'!F22</f>
        <v>0</v>
      </c>
      <c r="G22" s="73">
        <f>'21 Sep 18'!G22</f>
        <v>0</v>
      </c>
      <c r="H22" s="74">
        <f>'1 Jun 18'!H22</f>
        <v>0</v>
      </c>
      <c r="J22" s="7" t="s">
        <v>10</v>
      </c>
      <c r="K22" s="8">
        <v>2</v>
      </c>
      <c r="L22" s="4">
        <f t="shared" si="0"/>
        <v>4</v>
      </c>
    </row>
    <row r="23" spans="1:12" ht="30" customHeight="1" x14ac:dyDescent="0.25">
      <c r="A23" s="32" t="str">
        <f>'21 Sep 18'!A23</f>
        <v>G</v>
      </c>
      <c r="B23" s="73">
        <f>'21 Sep 18'!B23:C23</f>
        <v>0</v>
      </c>
      <c r="C23" s="73"/>
      <c r="D23" s="33">
        <f>'21 Sep 18'!D23</f>
        <v>0</v>
      </c>
      <c r="E23" s="39" t="str">
        <f>'21 Sep 18'!E23</f>
        <v>G</v>
      </c>
      <c r="F23" s="23">
        <f>'21 Sep 18'!F23</f>
        <v>0</v>
      </c>
      <c r="G23" s="73">
        <f>'21 Sep 18'!G23</f>
        <v>0</v>
      </c>
      <c r="H23" s="74">
        <f>'1 Jun 18'!H23</f>
        <v>0</v>
      </c>
      <c r="J23" s="9" t="s">
        <v>11</v>
      </c>
      <c r="K23" s="10">
        <v>3</v>
      </c>
      <c r="L23" s="4">
        <f t="shared" si="0"/>
        <v>4</v>
      </c>
    </row>
    <row r="24" spans="1:12" ht="30" customHeight="1" thickBot="1" x14ac:dyDescent="0.3">
      <c r="A24" s="34" t="str">
        <f>'21 Sep 18'!A24</f>
        <v>G</v>
      </c>
      <c r="B24" s="75">
        <f>'21 Sep 18'!B24:C24</f>
        <v>0</v>
      </c>
      <c r="C24" s="75"/>
      <c r="D24" s="35">
        <f>'21 Sep 18'!D24</f>
        <v>0</v>
      </c>
      <c r="E24" s="40" t="str">
        <f>'21 Sep 18'!E24</f>
        <v>G</v>
      </c>
      <c r="F24" s="41">
        <f>'21 Sep 18'!F24</f>
        <v>0</v>
      </c>
      <c r="G24" s="75">
        <f>'21 Sep 18'!G24</f>
        <v>0</v>
      </c>
      <c r="H24" s="76">
        <f>'1 Jun 18'!H24</f>
        <v>0</v>
      </c>
      <c r="J24" s="2"/>
      <c r="K24" s="2"/>
      <c r="L24" s="4">
        <f t="shared" si="0"/>
        <v>4</v>
      </c>
    </row>
    <row r="25" spans="1:12" ht="15.75" thickTop="1" x14ac:dyDescent="0.25"/>
    <row r="26" spans="1:12" x14ac:dyDescent="0.25">
      <c r="A26" s="65"/>
      <c r="B26" s="65"/>
      <c r="C26" s="63" t="s">
        <v>43</v>
      </c>
      <c r="D26" s="63" t="s">
        <v>51</v>
      </c>
      <c r="E26" s="64"/>
      <c r="F26" s="63" t="s">
        <v>48</v>
      </c>
      <c r="G26" s="63" t="s">
        <v>46</v>
      </c>
      <c r="H26" s="63" t="s">
        <v>50</v>
      </c>
    </row>
    <row r="27" spans="1:12" x14ac:dyDescent="0.25">
      <c r="B27" s="14" t="s">
        <v>44</v>
      </c>
      <c r="C27" s="57">
        <f>'21 Sep 18'!C27</f>
        <v>0</v>
      </c>
      <c r="D27" s="57">
        <f>'21 Sep 18'!D27</f>
        <v>0</v>
      </c>
      <c r="E27" s="56"/>
      <c r="F27" s="57">
        <f>'21 Sep 18'!F27</f>
        <v>0</v>
      </c>
      <c r="G27" s="61">
        <f>D27+F27</f>
        <v>0</v>
      </c>
      <c r="H27" s="62" t="e">
        <f>(C27-G27)/C27</f>
        <v>#DIV/0!</v>
      </c>
    </row>
    <row r="28" spans="1:12" x14ac:dyDescent="0.25">
      <c r="B28" s="14" t="s">
        <v>49</v>
      </c>
      <c r="C28" s="57">
        <f>'21 Sep 18'!C28</f>
        <v>0</v>
      </c>
      <c r="D28" s="58"/>
      <c r="E28" s="56"/>
      <c r="F28" s="57">
        <f>'21 Sep 18'!F28</f>
        <v>0</v>
      </c>
      <c r="G28" s="61">
        <f t="shared" ref="G28:G29" si="1">D28+F28</f>
        <v>0</v>
      </c>
      <c r="H28" s="62" t="e">
        <f t="shared" ref="H28:H30" si="2">(C28-G28)/C28</f>
        <v>#DIV/0!</v>
      </c>
    </row>
    <row r="29" spans="1:12" x14ac:dyDescent="0.25">
      <c r="B29" s="14" t="s">
        <v>47</v>
      </c>
      <c r="C29" s="57">
        <f>'21 Sep 18'!C29</f>
        <v>0</v>
      </c>
      <c r="D29" s="57">
        <f>'21 Sep 18'!D29</f>
        <v>0</v>
      </c>
      <c r="E29" s="56"/>
      <c r="F29" s="58"/>
      <c r="G29" s="61">
        <f t="shared" si="1"/>
        <v>0</v>
      </c>
      <c r="H29" s="62" t="e">
        <f t="shared" si="2"/>
        <v>#DIV/0!</v>
      </c>
    </row>
    <row r="30" spans="1:12" x14ac:dyDescent="0.25">
      <c r="B30" s="55" t="s">
        <v>45</v>
      </c>
      <c r="C30" s="59">
        <f>SUM(C27:C29)</f>
        <v>0</v>
      </c>
      <c r="D30" s="59">
        <f>D27+D29</f>
        <v>0</v>
      </c>
      <c r="E30" s="56"/>
      <c r="F30" s="59">
        <f>F27+F28</f>
        <v>0</v>
      </c>
      <c r="G30" s="59">
        <f>SUM(G27:G29)</f>
        <v>0</v>
      </c>
      <c r="H30" s="60" t="e">
        <f t="shared" si="2"/>
        <v>#DIV/0!</v>
      </c>
    </row>
  </sheetData>
  <mergeCells count="28">
    <mergeCell ref="A9:B9"/>
    <mergeCell ref="D9:E9"/>
    <mergeCell ref="A6:B6"/>
    <mergeCell ref="D6:E6"/>
    <mergeCell ref="A7:B7"/>
    <mergeCell ref="A8:B8"/>
    <mergeCell ref="D8:E8"/>
    <mergeCell ref="A10:B10"/>
    <mergeCell ref="A11:B11"/>
    <mergeCell ref="C11:H11"/>
    <mergeCell ref="G17:H17"/>
    <mergeCell ref="B18:C18"/>
    <mergeCell ref="G18:H18"/>
    <mergeCell ref="C15:H15"/>
    <mergeCell ref="C12:H12"/>
    <mergeCell ref="C13:H13"/>
    <mergeCell ref="B19:C19"/>
    <mergeCell ref="G19:H19"/>
    <mergeCell ref="B20:C20"/>
    <mergeCell ref="G20:H20"/>
    <mergeCell ref="B21:C21"/>
    <mergeCell ref="G21:H21"/>
    <mergeCell ref="B22:C22"/>
    <mergeCell ref="G22:H22"/>
    <mergeCell ref="B23:C23"/>
    <mergeCell ref="G23:H23"/>
    <mergeCell ref="B24:C24"/>
    <mergeCell ref="G24:H24"/>
  </mergeCells>
  <conditionalFormatting sqref="A18:A24 E18:E24">
    <cfRule type="cellIs" dxfId="48" priority="2" operator="equal">
      <formula>"G"</formula>
    </cfRule>
    <cfRule type="cellIs" dxfId="47" priority="3" operator="equal">
      <formula>"A"</formula>
    </cfRule>
    <cfRule type="cellIs" dxfId="46" priority="4" operator="equal">
      <formula>"R"</formula>
    </cfRule>
  </conditionalFormatting>
  <conditionalFormatting sqref="C6">
    <cfRule type="cellIs" dxfId="45" priority="5" operator="equal">
      <formula>"GREEN"</formula>
    </cfRule>
    <cfRule type="cellIs" dxfId="44" priority="6" operator="equal">
      <formula>"AMBER"</formula>
    </cfRule>
    <cfRule type="cellIs" dxfId="43" priority="7" operator="equal">
      <formula>"RED"</formula>
    </cfRule>
  </conditionalFormatting>
  <conditionalFormatting sqref="H27:H30">
    <cfRule type="cellIs" dxfId="42"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headerFooter>
    <oddFooter>&amp;L&amp;F / &amp;A
ACU confidentiality: Internal General&amp;COriginal copy stored in &amp;KC00000&lt;add path to report location&gt;&amp;RPrinted on &amp;D, &amp;T</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L30"/>
  <sheetViews>
    <sheetView workbookViewId="0"/>
  </sheetViews>
  <sheetFormatPr defaultRowHeight="15" x14ac:dyDescent="0.25"/>
  <cols>
    <col min="1" max="1" width="2.7109375" style="11" customWidth="1"/>
    <col min="2" max="2" width="15.7109375" style="11" customWidth="1"/>
    <col min="3" max="3" width="30.7109375" style="11" customWidth="1"/>
    <col min="4" max="4" width="15.7109375" style="11" customWidth="1"/>
    <col min="5" max="5" width="2.7109375" style="11" customWidth="1"/>
    <col min="6" max="6" width="30.7109375" style="11" customWidth="1"/>
    <col min="7" max="7" width="15.7109375" style="11" customWidth="1"/>
    <col min="8" max="8" width="30.7109375" style="11" customWidth="1"/>
    <col min="9" max="9" width="9.140625" style="11"/>
    <col min="10" max="11" width="9.140625" style="11" hidden="1" customWidth="1"/>
    <col min="12" max="12" width="9.7109375" style="11" hidden="1" customWidth="1"/>
    <col min="13" max="16384" width="9.140625" style="11"/>
  </cols>
  <sheetData>
    <row r="3" spans="1:12" x14ac:dyDescent="0.25">
      <c r="E3" s="12" t="str">
        <f>Summary!E3</f>
        <v>&lt;PROJECT NAME&gt;</v>
      </c>
    </row>
    <row r="4" spans="1:12" x14ac:dyDescent="0.25">
      <c r="E4" s="12" t="str">
        <f>Summary!E4</f>
        <v>Project Status Report - Summary</v>
      </c>
    </row>
    <row r="6" spans="1:12" x14ac:dyDescent="0.25">
      <c r="A6" s="78" t="s">
        <v>4</v>
      </c>
      <c r="B6" s="78"/>
      <c r="C6" s="16" t="str">
        <f>IF(SUM(L18:L24)&lt;=35,"GREEN",IF(SUM(L18:L24)&lt;=56,"AMBER","RED"))</f>
        <v>GREEN</v>
      </c>
      <c r="D6" s="79" t="s">
        <v>5</v>
      </c>
      <c r="E6" s="80"/>
      <c r="F6" s="15">
        <f>MAX(D18:D24)</f>
        <v>0</v>
      </c>
    </row>
    <row r="7" spans="1:12" x14ac:dyDescent="0.25">
      <c r="A7" s="86"/>
      <c r="B7" s="86"/>
    </row>
    <row r="8" spans="1:12" x14ac:dyDescent="0.25">
      <c r="A8" s="78" t="s">
        <v>63</v>
      </c>
      <c r="B8" s="78"/>
      <c r="C8" s="13">
        <f>'5 Oct 18'!C8</f>
        <v>0</v>
      </c>
      <c r="D8" s="79" t="s">
        <v>30</v>
      </c>
      <c r="E8" s="80"/>
      <c r="F8" s="13">
        <f>'5 Oct 18'!F8</f>
        <v>0</v>
      </c>
      <c r="G8" s="14" t="s">
        <v>7</v>
      </c>
      <c r="H8" s="22">
        <f ca="1">first+(_xlfn.SHEET()-3)*Freq</f>
        <v>43392</v>
      </c>
    </row>
    <row r="9" spans="1:12" x14ac:dyDescent="0.25">
      <c r="A9" s="78" t="s">
        <v>29</v>
      </c>
      <c r="B9" s="78"/>
      <c r="C9" s="13">
        <f>'5 Oct 18'!C9</f>
        <v>0</v>
      </c>
      <c r="D9" s="79" t="s">
        <v>31</v>
      </c>
      <c r="E9" s="80"/>
      <c r="F9" s="13">
        <f>'5 Oct 18'!F9</f>
        <v>0</v>
      </c>
    </row>
    <row r="10" spans="1:12" x14ac:dyDescent="0.25">
      <c r="A10" s="86"/>
      <c r="B10" s="86"/>
    </row>
    <row r="11" spans="1:12" x14ac:dyDescent="0.25">
      <c r="A11" s="78" t="s">
        <v>0</v>
      </c>
      <c r="B11" s="78"/>
      <c r="C11" s="81" t="str">
        <f>'5 Oct 18'!C11:H11</f>
        <v>&lt;Add the project overall objective / goal here&gt;</v>
      </c>
      <c r="D11" s="82"/>
      <c r="E11" s="82"/>
      <c r="F11" s="82"/>
      <c r="G11" s="82"/>
      <c r="H11" s="83"/>
    </row>
    <row r="12" spans="1:12" x14ac:dyDescent="0.25">
      <c r="A12" s="14"/>
      <c r="B12" s="14" t="s">
        <v>69</v>
      </c>
      <c r="C12" s="81" t="str">
        <f>'5 Oct 18'!C12:H12</f>
        <v>&lt;Add the benefit(s) to students here at a headline level&gt;</v>
      </c>
      <c r="D12" s="82"/>
      <c r="E12" s="82"/>
      <c r="F12" s="82"/>
      <c r="G12" s="82"/>
      <c r="H12" s="83"/>
    </row>
    <row r="13" spans="1:12" x14ac:dyDescent="0.25">
      <c r="A13" s="14"/>
      <c r="B13" s="14" t="s">
        <v>70</v>
      </c>
      <c r="C13" s="81" t="str">
        <f>'5 Oct 18'!C13:H13</f>
        <v>&lt;Add the benefit(s) to staff here at a headline level&gt;</v>
      </c>
      <c r="D13" s="82"/>
      <c r="E13" s="82"/>
      <c r="F13" s="82"/>
      <c r="G13" s="82"/>
      <c r="H13" s="83"/>
    </row>
    <row r="14" spans="1:12" x14ac:dyDescent="0.25">
      <c r="A14" s="14"/>
      <c r="B14" s="14"/>
    </row>
    <row r="15" spans="1:12" ht="30" customHeight="1" x14ac:dyDescent="0.25">
      <c r="A15" s="14"/>
      <c r="B15" s="71" t="s">
        <v>57</v>
      </c>
      <c r="C15" s="81"/>
      <c r="D15" s="87"/>
      <c r="E15" s="87"/>
      <c r="F15" s="87"/>
      <c r="G15" s="87"/>
      <c r="H15" s="88"/>
    </row>
    <row r="16" spans="1:12" ht="15.75" thickBot="1" x14ac:dyDescent="0.3">
      <c r="L16" s="11">
        <f>SUM(L18:L24)</f>
        <v>28</v>
      </c>
    </row>
    <row r="17" spans="1:12" ht="15.75" thickTop="1" x14ac:dyDescent="0.25">
      <c r="A17" s="27"/>
      <c r="B17" s="28" t="s">
        <v>1</v>
      </c>
      <c r="C17" s="28"/>
      <c r="D17" s="29" t="s">
        <v>2</v>
      </c>
      <c r="E17" s="36"/>
      <c r="F17" s="37" t="s">
        <v>3</v>
      </c>
      <c r="G17" s="84" t="s">
        <v>6</v>
      </c>
      <c r="H17" s="85"/>
      <c r="J17" s="5" t="s">
        <v>15</v>
      </c>
      <c r="K17" s="6" t="s">
        <v>16</v>
      </c>
      <c r="L17" s="3" t="s">
        <v>14</v>
      </c>
    </row>
    <row r="18" spans="1:12" ht="30" customHeight="1" x14ac:dyDescent="0.25">
      <c r="A18" s="30" t="str">
        <f>'5 Oct 18'!A18</f>
        <v>G</v>
      </c>
      <c r="B18" s="72">
        <f>'5 Oct 18'!B18:C18</f>
        <v>0</v>
      </c>
      <c r="C18" s="72"/>
      <c r="D18" s="31">
        <f>'5 Oct 18'!D18</f>
        <v>0</v>
      </c>
      <c r="E18" s="38" t="str">
        <f>'5 Oct 18'!E18</f>
        <v>G</v>
      </c>
      <c r="F18" s="24">
        <f>'5 Oct 18'!F18</f>
        <v>0</v>
      </c>
      <c r="G18" s="72">
        <f>'5 Oct 18'!G18</f>
        <v>0</v>
      </c>
      <c r="H18" s="77">
        <f>'1 Jun 18'!H18</f>
        <v>0</v>
      </c>
      <c r="J18" s="7" t="s">
        <v>12</v>
      </c>
      <c r="K18" s="8">
        <v>1</v>
      </c>
      <c r="L18" s="4">
        <f t="shared" ref="L18:L24" si="0">VLOOKUP(A18,points,2,FALSE)+3*VLOOKUP(E18,points,2,FALSE)</f>
        <v>4</v>
      </c>
    </row>
    <row r="19" spans="1:12" ht="30" customHeight="1" x14ac:dyDescent="0.25">
      <c r="A19" s="32" t="str">
        <f>'5 Oct 18'!A19</f>
        <v>G</v>
      </c>
      <c r="B19" s="73">
        <f>'5 Oct 18'!B19:C19</f>
        <v>0</v>
      </c>
      <c r="C19" s="73"/>
      <c r="D19" s="33">
        <f>'5 Oct 18'!D19</f>
        <v>0</v>
      </c>
      <c r="E19" s="39" t="str">
        <f>'5 Oct 18'!E19</f>
        <v>G</v>
      </c>
      <c r="F19" s="23">
        <f>'5 Oct 18'!F19</f>
        <v>0</v>
      </c>
      <c r="G19" s="73">
        <f>'5 Oct 18'!G19</f>
        <v>0</v>
      </c>
      <c r="H19" s="74">
        <f>'1 Jun 18'!H19</f>
        <v>0</v>
      </c>
      <c r="J19" s="7" t="s">
        <v>9</v>
      </c>
      <c r="K19" s="8">
        <v>2</v>
      </c>
      <c r="L19" s="4">
        <f t="shared" si="0"/>
        <v>4</v>
      </c>
    </row>
    <row r="20" spans="1:12" ht="30" customHeight="1" x14ac:dyDescent="0.25">
      <c r="A20" s="32" t="str">
        <f>'5 Oct 18'!A20</f>
        <v>G</v>
      </c>
      <c r="B20" s="73">
        <f>'5 Oct 18'!B20:C20</f>
        <v>0</v>
      </c>
      <c r="C20" s="73"/>
      <c r="D20" s="33">
        <f>'5 Oct 18'!D20</f>
        <v>0</v>
      </c>
      <c r="E20" s="39" t="str">
        <f>'5 Oct 18'!E20</f>
        <v>G</v>
      </c>
      <c r="F20" s="23">
        <f>'5 Oct 18'!F20</f>
        <v>0</v>
      </c>
      <c r="G20" s="73">
        <f>'5 Oct 18'!G20</f>
        <v>0</v>
      </c>
      <c r="H20" s="74">
        <f>'1 Jun 18'!H20</f>
        <v>0</v>
      </c>
      <c r="J20" s="7" t="s">
        <v>8</v>
      </c>
      <c r="K20" s="8">
        <v>3</v>
      </c>
      <c r="L20" s="4">
        <f t="shared" si="0"/>
        <v>4</v>
      </c>
    </row>
    <row r="21" spans="1:12" ht="30" customHeight="1" x14ac:dyDescent="0.25">
      <c r="A21" s="32" t="str">
        <f>'5 Oct 18'!A21</f>
        <v>G</v>
      </c>
      <c r="B21" s="73">
        <f>'5 Oct 18'!B21:C21</f>
        <v>0</v>
      </c>
      <c r="C21" s="73"/>
      <c r="D21" s="33">
        <f>'5 Oct 18'!D21</f>
        <v>0</v>
      </c>
      <c r="E21" s="39" t="str">
        <f>'5 Oct 18'!E21</f>
        <v>G</v>
      </c>
      <c r="F21" s="23">
        <f>'5 Oct 18'!F21</f>
        <v>0</v>
      </c>
      <c r="G21" s="73">
        <f>'5 Oct 18'!G21</f>
        <v>0</v>
      </c>
      <c r="H21" s="74">
        <f>'1 Jun 18'!H21</f>
        <v>0</v>
      </c>
      <c r="J21" s="7" t="s">
        <v>13</v>
      </c>
      <c r="K21" s="8">
        <v>1</v>
      </c>
      <c r="L21" s="4">
        <f t="shared" si="0"/>
        <v>4</v>
      </c>
    </row>
    <row r="22" spans="1:12" ht="30" customHeight="1" x14ac:dyDescent="0.25">
      <c r="A22" s="32" t="str">
        <f>'5 Oct 18'!A22</f>
        <v>G</v>
      </c>
      <c r="B22" s="73">
        <f>'5 Oct 18'!B22:C22</f>
        <v>0</v>
      </c>
      <c r="C22" s="73"/>
      <c r="D22" s="33">
        <f>'5 Oct 18'!D22</f>
        <v>0</v>
      </c>
      <c r="E22" s="39" t="str">
        <f>'5 Oct 18'!E22</f>
        <v>G</v>
      </c>
      <c r="F22" s="23">
        <f>'5 Oct 18'!F22</f>
        <v>0</v>
      </c>
      <c r="G22" s="73">
        <f>'5 Oct 18'!G22</f>
        <v>0</v>
      </c>
      <c r="H22" s="74">
        <f>'1 Jun 18'!H22</f>
        <v>0</v>
      </c>
      <c r="J22" s="7" t="s">
        <v>10</v>
      </c>
      <c r="K22" s="8">
        <v>2</v>
      </c>
      <c r="L22" s="4">
        <f t="shared" si="0"/>
        <v>4</v>
      </c>
    </row>
    <row r="23" spans="1:12" ht="30" customHeight="1" x14ac:dyDescent="0.25">
      <c r="A23" s="32" t="str">
        <f>'5 Oct 18'!A23</f>
        <v>G</v>
      </c>
      <c r="B23" s="73">
        <f>'5 Oct 18'!B23:C23</f>
        <v>0</v>
      </c>
      <c r="C23" s="73"/>
      <c r="D23" s="33">
        <f>'5 Oct 18'!D23</f>
        <v>0</v>
      </c>
      <c r="E23" s="39" t="str">
        <f>'5 Oct 18'!E23</f>
        <v>G</v>
      </c>
      <c r="F23" s="23">
        <f>'5 Oct 18'!F23</f>
        <v>0</v>
      </c>
      <c r="G23" s="73">
        <f>'5 Oct 18'!G23</f>
        <v>0</v>
      </c>
      <c r="H23" s="74">
        <f>'1 Jun 18'!H23</f>
        <v>0</v>
      </c>
      <c r="J23" s="9" t="s">
        <v>11</v>
      </c>
      <c r="K23" s="10">
        <v>3</v>
      </c>
      <c r="L23" s="4">
        <f t="shared" si="0"/>
        <v>4</v>
      </c>
    </row>
    <row r="24" spans="1:12" ht="30" customHeight="1" thickBot="1" x14ac:dyDescent="0.3">
      <c r="A24" s="34" t="str">
        <f>'5 Oct 18'!A24</f>
        <v>G</v>
      </c>
      <c r="B24" s="75">
        <f>'5 Oct 18'!B24:C24</f>
        <v>0</v>
      </c>
      <c r="C24" s="75"/>
      <c r="D24" s="35">
        <f>'5 Oct 18'!D24</f>
        <v>0</v>
      </c>
      <c r="E24" s="40" t="str">
        <f>'5 Oct 18'!E24</f>
        <v>G</v>
      </c>
      <c r="F24" s="41">
        <f>'5 Oct 18'!F24</f>
        <v>0</v>
      </c>
      <c r="G24" s="75">
        <f>'5 Oct 18'!G24</f>
        <v>0</v>
      </c>
      <c r="H24" s="76">
        <f>'1 Jun 18'!H24</f>
        <v>0</v>
      </c>
      <c r="J24" s="2"/>
      <c r="K24" s="2"/>
      <c r="L24" s="4">
        <f t="shared" si="0"/>
        <v>4</v>
      </c>
    </row>
    <row r="25" spans="1:12" ht="15.75" thickTop="1" x14ac:dyDescent="0.25"/>
    <row r="26" spans="1:12" x14ac:dyDescent="0.25">
      <c r="A26" s="65"/>
      <c r="B26" s="65"/>
      <c r="C26" s="63" t="s">
        <v>43</v>
      </c>
      <c r="D26" s="63" t="s">
        <v>51</v>
      </c>
      <c r="E26" s="64"/>
      <c r="F26" s="63" t="s">
        <v>48</v>
      </c>
      <c r="G26" s="63" t="s">
        <v>46</v>
      </c>
      <c r="H26" s="63" t="s">
        <v>50</v>
      </c>
    </row>
    <row r="27" spans="1:12" x14ac:dyDescent="0.25">
      <c r="B27" s="14" t="s">
        <v>44</v>
      </c>
      <c r="C27" s="57">
        <f>'5 Oct 18'!C27</f>
        <v>0</v>
      </c>
      <c r="D27" s="57">
        <f>'5 Oct 18'!D27</f>
        <v>0</v>
      </c>
      <c r="E27" s="56"/>
      <c r="F27" s="57">
        <f>'5 Oct 18'!F27</f>
        <v>0</v>
      </c>
      <c r="G27" s="61">
        <f>D27+F27</f>
        <v>0</v>
      </c>
      <c r="H27" s="62" t="e">
        <f>(C27-G27)/C27</f>
        <v>#DIV/0!</v>
      </c>
    </row>
    <row r="28" spans="1:12" x14ac:dyDescent="0.25">
      <c r="B28" s="14" t="s">
        <v>49</v>
      </c>
      <c r="C28" s="57">
        <f>'5 Oct 18'!C28</f>
        <v>0</v>
      </c>
      <c r="D28" s="58"/>
      <c r="E28" s="56"/>
      <c r="F28" s="57">
        <f>'5 Oct 18'!F28</f>
        <v>0</v>
      </c>
      <c r="G28" s="61">
        <f t="shared" ref="G28:G29" si="1">D28+F28</f>
        <v>0</v>
      </c>
      <c r="H28" s="62" t="e">
        <f t="shared" ref="H28:H30" si="2">(C28-G28)/C28</f>
        <v>#DIV/0!</v>
      </c>
    </row>
    <row r="29" spans="1:12" x14ac:dyDescent="0.25">
      <c r="B29" s="14" t="s">
        <v>47</v>
      </c>
      <c r="C29" s="57">
        <f>'5 Oct 18'!C29</f>
        <v>0</v>
      </c>
      <c r="D29" s="57">
        <f>'5 Oct 18'!D29</f>
        <v>0</v>
      </c>
      <c r="E29" s="56"/>
      <c r="F29" s="58"/>
      <c r="G29" s="61">
        <f t="shared" si="1"/>
        <v>0</v>
      </c>
      <c r="H29" s="62" t="e">
        <f t="shared" si="2"/>
        <v>#DIV/0!</v>
      </c>
    </row>
    <row r="30" spans="1:12" x14ac:dyDescent="0.25">
      <c r="B30" s="55" t="s">
        <v>45</v>
      </c>
      <c r="C30" s="59">
        <f>SUM(C27:C29)</f>
        <v>0</v>
      </c>
      <c r="D30" s="59">
        <f>D27+D29</f>
        <v>0</v>
      </c>
      <c r="E30" s="56"/>
      <c r="F30" s="59">
        <f>F27+F28</f>
        <v>0</v>
      </c>
      <c r="G30" s="59">
        <f>SUM(G27:G29)</f>
        <v>0</v>
      </c>
      <c r="H30" s="60" t="e">
        <f t="shared" si="2"/>
        <v>#DIV/0!</v>
      </c>
    </row>
  </sheetData>
  <mergeCells count="28">
    <mergeCell ref="A9:B9"/>
    <mergeCell ref="D9:E9"/>
    <mergeCell ref="A6:B6"/>
    <mergeCell ref="D6:E6"/>
    <mergeCell ref="A7:B7"/>
    <mergeCell ref="A8:B8"/>
    <mergeCell ref="D8:E8"/>
    <mergeCell ref="A10:B10"/>
    <mergeCell ref="A11:B11"/>
    <mergeCell ref="C11:H11"/>
    <mergeCell ref="G17:H17"/>
    <mergeCell ref="B18:C18"/>
    <mergeCell ref="G18:H18"/>
    <mergeCell ref="C15:H15"/>
    <mergeCell ref="C12:H12"/>
    <mergeCell ref="C13:H13"/>
    <mergeCell ref="B19:C19"/>
    <mergeCell ref="G19:H19"/>
    <mergeCell ref="B20:C20"/>
    <mergeCell ref="G20:H20"/>
    <mergeCell ref="B21:C21"/>
    <mergeCell ref="G21:H21"/>
    <mergeCell ref="B22:C22"/>
    <mergeCell ref="G22:H22"/>
    <mergeCell ref="B23:C23"/>
    <mergeCell ref="G23:H23"/>
    <mergeCell ref="B24:C24"/>
    <mergeCell ref="G24:H24"/>
  </mergeCells>
  <conditionalFormatting sqref="A18:A24 E18:E24">
    <cfRule type="cellIs" dxfId="41" priority="2" operator="equal">
      <formula>"G"</formula>
    </cfRule>
    <cfRule type="cellIs" dxfId="40" priority="3" operator="equal">
      <formula>"A"</formula>
    </cfRule>
    <cfRule type="cellIs" dxfId="39" priority="4" operator="equal">
      <formula>"R"</formula>
    </cfRule>
  </conditionalFormatting>
  <conditionalFormatting sqref="C6">
    <cfRule type="cellIs" dxfId="38" priority="5" operator="equal">
      <formula>"GREEN"</formula>
    </cfRule>
    <cfRule type="cellIs" dxfId="37" priority="6" operator="equal">
      <formula>"AMBER"</formula>
    </cfRule>
    <cfRule type="cellIs" dxfId="36" priority="7" operator="equal">
      <formula>"RED"</formula>
    </cfRule>
  </conditionalFormatting>
  <conditionalFormatting sqref="H27:H30">
    <cfRule type="cellIs" dxfId="35"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headerFooter>
    <oddFooter>&amp;L&amp;F / &amp;A
ACU confidentiality: Internal General&amp;COriginal copy stored in &amp;KC00000&lt;add path to report location&gt;&amp;RPrinted on &amp;D, &amp;T</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3:L30"/>
  <sheetViews>
    <sheetView workbookViewId="0"/>
  </sheetViews>
  <sheetFormatPr defaultRowHeight="15" x14ac:dyDescent="0.25"/>
  <cols>
    <col min="1" max="1" width="2.7109375" style="11" customWidth="1"/>
    <col min="2" max="2" width="15.7109375" style="11" customWidth="1"/>
    <col min="3" max="3" width="30.7109375" style="11" customWidth="1"/>
    <col min="4" max="4" width="15.7109375" style="11" customWidth="1"/>
    <col min="5" max="5" width="2.7109375" style="11" customWidth="1"/>
    <col min="6" max="6" width="30.7109375" style="11" customWidth="1"/>
    <col min="7" max="7" width="15.7109375" style="11" customWidth="1"/>
    <col min="8" max="8" width="30.7109375" style="11" customWidth="1"/>
    <col min="9" max="9" width="9.140625" style="11"/>
    <col min="10" max="11" width="9.140625" style="11" hidden="1" customWidth="1"/>
    <col min="12" max="12" width="9.7109375" style="11" hidden="1" customWidth="1"/>
    <col min="13" max="16384" width="9.140625" style="11"/>
  </cols>
  <sheetData>
    <row r="3" spans="1:12" x14ac:dyDescent="0.25">
      <c r="E3" s="12" t="str">
        <f>Summary!E3</f>
        <v>&lt;PROJECT NAME&gt;</v>
      </c>
    </row>
    <row r="4" spans="1:12" x14ac:dyDescent="0.25">
      <c r="E4" s="12" t="str">
        <f>Summary!E4</f>
        <v>Project Status Report - Summary</v>
      </c>
    </row>
    <row r="6" spans="1:12" x14ac:dyDescent="0.25">
      <c r="A6" s="78" t="s">
        <v>4</v>
      </c>
      <c r="B6" s="78"/>
      <c r="C6" s="16" t="str">
        <f>IF(SUM(L18:L24)&lt;=35,"GREEN",IF(SUM(L18:L24)&lt;=56,"AMBER","RED"))</f>
        <v>GREEN</v>
      </c>
      <c r="D6" s="79" t="s">
        <v>5</v>
      </c>
      <c r="E6" s="80"/>
      <c r="F6" s="15">
        <f>MAX(D18:D24)</f>
        <v>0</v>
      </c>
    </row>
    <row r="7" spans="1:12" x14ac:dyDescent="0.25">
      <c r="A7" s="86"/>
      <c r="B7" s="86"/>
    </row>
    <row r="8" spans="1:12" x14ac:dyDescent="0.25">
      <c r="A8" s="78" t="s">
        <v>63</v>
      </c>
      <c r="B8" s="78"/>
      <c r="C8" s="13">
        <f>'19 Oct 18'!C8</f>
        <v>0</v>
      </c>
      <c r="D8" s="79" t="s">
        <v>30</v>
      </c>
      <c r="E8" s="80"/>
      <c r="F8" s="13">
        <f>'19 Oct 18'!F8</f>
        <v>0</v>
      </c>
      <c r="G8" s="14" t="s">
        <v>7</v>
      </c>
      <c r="H8" s="22">
        <f ca="1">first+(_xlfn.SHEET()-3)*Freq</f>
        <v>43406</v>
      </c>
    </row>
    <row r="9" spans="1:12" x14ac:dyDescent="0.25">
      <c r="A9" s="78" t="s">
        <v>29</v>
      </c>
      <c r="B9" s="78"/>
      <c r="C9" s="13">
        <f>'19 Oct 18'!C9</f>
        <v>0</v>
      </c>
      <c r="D9" s="79" t="s">
        <v>31</v>
      </c>
      <c r="E9" s="80"/>
      <c r="F9" s="13">
        <f>'19 Oct 18'!F9</f>
        <v>0</v>
      </c>
    </row>
    <row r="10" spans="1:12" x14ac:dyDescent="0.25">
      <c r="A10" s="86"/>
      <c r="B10" s="86"/>
    </row>
    <row r="11" spans="1:12" x14ac:dyDescent="0.25">
      <c r="A11" s="78" t="s">
        <v>0</v>
      </c>
      <c r="B11" s="78"/>
      <c r="C11" s="81" t="str">
        <f>'19 Oct 18'!C11:H11</f>
        <v>&lt;Add the project overall objective / goal here&gt;</v>
      </c>
      <c r="D11" s="82"/>
      <c r="E11" s="82"/>
      <c r="F11" s="82"/>
      <c r="G11" s="82"/>
      <c r="H11" s="83"/>
    </row>
    <row r="12" spans="1:12" x14ac:dyDescent="0.25">
      <c r="A12" s="14"/>
      <c r="B12" s="14" t="s">
        <v>69</v>
      </c>
      <c r="C12" s="81" t="str">
        <f>'19 Oct 18'!C12:H12</f>
        <v>&lt;Add the benefit(s) to students here at a headline level&gt;</v>
      </c>
      <c r="D12" s="82"/>
      <c r="E12" s="82"/>
      <c r="F12" s="82"/>
      <c r="G12" s="82"/>
      <c r="H12" s="83"/>
    </row>
    <row r="13" spans="1:12" x14ac:dyDescent="0.25">
      <c r="A13" s="14"/>
      <c r="B13" s="14" t="s">
        <v>70</v>
      </c>
      <c r="C13" s="81" t="str">
        <f>'19 Oct 18'!C13:H13</f>
        <v>&lt;Add the benefit(s) to staff here at a headline level&gt;</v>
      </c>
      <c r="D13" s="82"/>
      <c r="E13" s="82"/>
      <c r="F13" s="82"/>
      <c r="G13" s="82"/>
      <c r="H13" s="83"/>
    </row>
    <row r="14" spans="1:12" x14ac:dyDescent="0.25">
      <c r="A14" s="14"/>
      <c r="B14" s="14"/>
    </row>
    <row r="15" spans="1:12" ht="30" customHeight="1" x14ac:dyDescent="0.25">
      <c r="A15" s="14"/>
      <c r="B15" s="71" t="s">
        <v>57</v>
      </c>
      <c r="C15" s="81"/>
      <c r="D15" s="87"/>
      <c r="E15" s="87"/>
      <c r="F15" s="87"/>
      <c r="G15" s="87"/>
      <c r="H15" s="88"/>
    </row>
    <row r="16" spans="1:12" ht="15.75" thickBot="1" x14ac:dyDescent="0.3">
      <c r="L16" s="11">
        <f>SUM(L18:L24)</f>
        <v>28</v>
      </c>
    </row>
    <row r="17" spans="1:12" ht="15.75" thickTop="1" x14ac:dyDescent="0.25">
      <c r="A17" s="27"/>
      <c r="B17" s="28" t="s">
        <v>1</v>
      </c>
      <c r="C17" s="28"/>
      <c r="D17" s="29" t="s">
        <v>2</v>
      </c>
      <c r="E17" s="36"/>
      <c r="F17" s="37" t="s">
        <v>3</v>
      </c>
      <c r="G17" s="84" t="s">
        <v>6</v>
      </c>
      <c r="H17" s="85"/>
      <c r="J17" s="5" t="s">
        <v>15</v>
      </c>
      <c r="K17" s="6" t="s">
        <v>16</v>
      </c>
      <c r="L17" s="3" t="s">
        <v>14</v>
      </c>
    </row>
    <row r="18" spans="1:12" ht="30" customHeight="1" x14ac:dyDescent="0.25">
      <c r="A18" s="30" t="str">
        <f>'19 Oct 18'!A18</f>
        <v>G</v>
      </c>
      <c r="B18" s="72">
        <f>'19 Oct 18'!B18:C18</f>
        <v>0</v>
      </c>
      <c r="C18" s="72"/>
      <c r="D18" s="31">
        <f>'19 Oct 18'!D18</f>
        <v>0</v>
      </c>
      <c r="E18" s="38" t="str">
        <f>'19 Oct 18'!E18</f>
        <v>G</v>
      </c>
      <c r="F18" s="24">
        <f>'19 Oct 18'!F18</f>
        <v>0</v>
      </c>
      <c r="G18" s="72">
        <f>'19 Oct 18'!G18</f>
        <v>0</v>
      </c>
      <c r="H18" s="77">
        <f>'1 Jun 18'!H18</f>
        <v>0</v>
      </c>
      <c r="J18" s="7" t="s">
        <v>12</v>
      </c>
      <c r="K18" s="8">
        <v>1</v>
      </c>
      <c r="L18" s="4">
        <f t="shared" ref="L18:L24" si="0">VLOOKUP(A18,points,2,FALSE)+3*VLOOKUP(E18,points,2,FALSE)</f>
        <v>4</v>
      </c>
    </row>
    <row r="19" spans="1:12" ht="30" customHeight="1" x14ac:dyDescent="0.25">
      <c r="A19" s="32" t="str">
        <f>'19 Oct 18'!A19</f>
        <v>G</v>
      </c>
      <c r="B19" s="73">
        <f>'19 Oct 18'!B19:C19</f>
        <v>0</v>
      </c>
      <c r="C19" s="73"/>
      <c r="D19" s="33">
        <f>'19 Oct 18'!D19</f>
        <v>0</v>
      </c>
      <c r="E19" s="39" t="str">
        <f>'19 Oct 18'!E19</f>
        <v>G</v>
      </c>
      <c r="F19" s="23">
        <f>'19 Oct 18'!F19</f>
        <v>0</v>
      </c>
      <c r="G19" s="73">
        <f>'19 Oct 18'!G19</f>
        <v>0</v>
      </c>
      <c r="H19" s="74">
        <f>'1 Jun 18'!H19</f>
        <v>0</v>
      </c>
      <c r="J19" s="7" t="s">
        <v>9</v>
      </c>
      <c r="K19" s="8">
        <v>2</v>
      </c>
      <c r="L19" s="4">
        <f t="shared" si="0"/>
        <v>4</v>
      </c>
    </row>
    <row r="20" spans="1:12" ht="30" customHeight="1" x14ac:dyDescent="0.25">
      <c r="A20" s="32" t="str">
        <f>'19 Oct 18'!A20</f>
        <v>G</v>
      </c>
      <c r="B20" s="73">
        <f>'19 Oct 18'!B20:C20</f>
        <v>0</v>
      </c>
      <c r="C20" s="73"/>
      <c r="D20" s="33">
        <f>'19 Oct 18'!D20</f>
        <v>0</v>
      </c>
      <c r="E20" s="39" t="str">
        <f>'19 Oct 18'!E20</f>
        <v>G</v>
      </c>
      <c r="F20" s="23">
        <f>'19 Oct 18'!F20</f>
        <v>0</v>
      </c>
      <c r="G20" s="73">
        <f>'19 Oct 18'!G20</f>
        <v>0</v>
      </c>
      <c r="H20" s="74">
        <f>'1 Jun 18'!H20</f>
        <v>0</v>
      </c>
      <c r="J20" s="7" t="s">
        <v>8</v>
      </c>
      <c r="K20" s="8">
        <v>3</v>
      </c>
      <c r="L20" s="4">
        <f t="shared" si="0"/>
        <v>4</v>
      </c>
    </row>
    <row r="21" spans="1:12" ht="30" customHeight="1" x14ac:dyDescent="0.25">
      <c r="A21" s="32" t="str">
        <f>'19 Oct 18'!A21</f>
        <v>G</v>
      </c>
      <c r="B21" s="73">
        <f>'19 Oct 18'!B21:C21</f>
        <v>0</v>
      </c>
      <c r="C21" s="73"/>
      <c r="D21" s="33">
        <f>'19 Oct 18'!D21</f>
        <v>0</v>
      </c>
      <c r="E21" s="39" t="str">
        <f>'19 Oct 18'!E21</f>
        <v>G</v>
      </c>
      <c r="F21" s="23">
        <f>'19 Oct 18'!F21</f>
        <v>0</v>
      </c>
      <c r="G21" s="73">
        <f>'19 Oct 18'!G21</f>
        <v>0</v>
      </c>
      <c r="H21" s="74">
        <f>'1 Jun 18'!H21</f>
        <v>0</v>
      </c>
      <c r="J21" s="7" t="s">
        <v>13</v>
      </c>
      <c r="K21" s="8">
        <v>1</v>
      </c>
      <c r="L21" s="4">
        <f t="shared" si="0"/>
        <v>4</v>
      </c>
    </row>
    <row r="22" spans="1:12" ht="30" customHeight="1" x14ac:dyDescent="0.25">
      <c r="A22" s="32" t="str">
        <f>'19 Oct 18'!A22</f>
        <v>G</v>
      </c>
      <c r="B22" s="73">
        <f>'19 Oct 18'!B22:C22</f>
        <v>0</v>
      </c>
      <c r="C22" s="73"/>
      <c r="D22" s="33">
        <f>'19 Oct 18'!D22</f>
        <v>0</v>
      </c>
      <c r="E22" s="39" t="str">
        <f>'19 Oct 18'!E22</f>
        <v>G</v>
      </c>
      <c r="F22" s="23">
        <f>'19 Oct 18'!F22</f>
        <v>0</v>
      </c>
      <c r="G22" s="73">
        <f>'19 Oct 18'!G22</f>
        <v>0</v>
      </c>
      <c r="H22" s="74">
        <f>'1 Jun 18'!H22</f>
        <v>0</v>
      </c>
      <c r="J22" s="7" t="s">
        <v>10</v>
      </c>
      <c r="K22" s="8">
        <v>2</v>
      </c>
      <c r="L22" s="4">
        <f t="shared" si="0"/>
        <v>4</v>
      </c>
    </row>
    <row r="23" spans="1:12" ht="30" customHeight="1" x14ac:dyDescent="0.25">
      <c r="A23" s="32" t="str">
        <f>'19 Oct 18'!A23</f>
        <v>G</v>
      </c>
      <c r="B23" s="73">
        <f>'19 Oct 18'!B23:C23</f>
        <v>0</v>
      </c>
      <c r="C23" s="73"/>
      <c r="D23" s="33">
        <f>'19 Oct 18'!D23</f>
        <v>0</v>
      </c>
      <c r="E23" s="39" t="str">
        <f>'19 Oct 18'!E23</f>
        <v>G</v>
      </c>
      <c r="F23" s="23">
        <f>'19 Oct 18'!F23</f>
        <v>0</v>
      </c>
      <c r="G23" s="73">
        <f>'19 Oct 18'!G23</f>
        <v>0</v>
      </c>
      <c r="H23" s="74">
        <f>'1 Jun 18'!H23</f>
        <v>0</v>
      </c>
      <c r="J23" s="9" t="s">
        <v>11</v>
      </c>
      <c r="K23" s="10">
        <v>3</v>
      </c>
      <c r="L23" s="4">
        <f t="shared" si="0"/>
        <v>4</v>
      </c>
    </row>
    <row r="24" spans="1:12" ht="30" customHeight="1" thickBot="1" x14ac:dyDescent="0.3">
      <c r="A24" s="34" t="str">
        <f>'19 Oct 18'!A24</f>
        <v>G</v>
      </c>
      <c r="B24" s="75">
        <f>'19 Oct 18'!B24:C24</f>
        <v>0</v>
      </c>
      <c r="C24" s="75"/>
      <c r="D24" s="35">
        <f>'19 Oct 18'!D24</f>
        <v>0</v>
      </c>
      <c r="E24" s="40" t="str">
        <f>'19 Oct 18'!E24</f>
        <v>G</v>
      </c>
      <c r="F24" s="41">
        <f>'19 Oct 18'!F24</f>
        <v>0</v>
      </c>
      <c r="G24" s="75">
        <f>'19 Oct 18'!G24</f>
        <v>0</v>
      </c>
      <c r="H24" s="76">
        <f>'1 Jun 18'!H24</f>
        <v>0</v>
      </c>
      <c r="J24" s="2"/>
      <c r="K24" s="2"/>
      <c r="L24" s="4">
        <f t="shared" si="0"/>
        <v>4</v>
      </c>
    </row>
    <row r="25" spans="1:12" ht="15.75" thickTop="1" x14ac:dyDescent="0.25"/>
    <row r="26" spans="1:12" x14ac:dyDescent="0.25">
      <c r="A26" s="65"/>
      <c r="B26" s="65"/>
      <c r="C26" s="63" t="s">
        <v>43</v>
      </c>
      <c r="D26" s="63" t="s">
        <v>51</v>
      </c>
      <c r="E26" s="64"/>
      <c r="F26" s="63" t="s">
        <v>48</v>
      </c>
      <c r="G26" s="63" t="s">
        <v>46</v>
      </c>
      <c r="H26" s="63" t="s">
        <v>50</v>
      </c>
    </row>
    <row r="27" spans="1:12" x14ac:dyDescent="0.25">
      <c r="B27" s="14" t="s">
        <v>44</v>
      </c>
      <c r="C27" s="57">
        <f>'19 Oct 18'!C27</f>
        <v>0</v>
      </c>
      <c r="D27" s="57">
        <f>'19 Oct 18'!D27</f>
        <v>0</v>
      </c>
      <c r="E27" s="56"/>
      <c r="F27" s="57">
        <f>'19 Oct 18'!F27</f>
        <v>0</v>
      </c>
      <c r="G27" s="61">
        <f>D27+F27</f>
        <v>0</v>
      </c>
      <c r="H27" s="62" t="e">
        <f>(C27-G27)/C27</f>
        <v>#DIV/0!</v>
      </c>
    </row>
    <row r="28" spans="1:12" x14ac:dyDescent="0.25">
      <c r="B28" s="14" t="s">
        <v>49</v>
      </c>
      <c r="C28" s="57">
        <f>'19 Oct 18'!C28</f>
        <v>0</v>
      </c>
      <c r="D28" s="58"/>
      <c r="E28" s="56"/>
      <c r="F28" s="57">
        <f>'19 Oct 18'!F28</f>
        <v>0</v>
      </c>
      <c r="G28" s="61">
        <f t="shared" ref="G28:G29" si="1">D28+F28</f>
        <v>0</v>
      </c>
      <c r="H28" s="62" t="e">
        <f t="shared" ref="H28:H30" si="2">(C28-G28)/C28</f>
        <v>#DIV/0!</v>
      </c>
    </row>
    <row r="29" spans="1:12" x14ac:dyDescent="0.25">
      <c r="B29" s="14" t="s">
        <v>47</v>
      </c>
      <c r="C29" s="57">
        <f>'19 Oct 18'!C29</f>
        <v>0</v>
      </c>
      <c r="D29" s="57">
        <f>'19 Oct 18'!D29</f>
        <v>0</v>
      </c>
      <c r="E29" s="56"/>
      <c r="F29" s="58"/>
      <c r="G29" s="61">
        <f t="shared" si="1"/>
        <v>0</v>
      </c>
      <c r="H29" s="62" t="e">
        <f t="shared" si="2"/>
        <v>#DIV/0!</v>
      </c>
    </row>
    <row r="30" spans="1:12" x14ac:dyDescent="0.25">
      <c r="B30" s="55" t="s">
        <v>45</v>
      </c>
      <c r="C30" s="59">
        <f>SUM(C27:C29)</f>
        <v>0</v>
      </c>
      <c r="D30" s="59">
        <f>D27+D29</f>
        <v>0</v>
      </c>
      <c r="E30" s="56"/>
      <c r="F30" s="59">
        <f>F27+F28</f>
        <v>0</v>
      </c>
      <c r="G30" s="59">
        <f>SUM(G27:G29)</f>
        <v>0</v>
      </c>
      <c r="H30" s="60" t="e">
        <f t="shared" si="2"/>
        <v>#DIV/0!</v>
      </c>
    </row>
  </sheetData>
  <mergeCells count="28">
    <mergeCell ref="A9:B9"/>
    <mergeCell ref="D9:E9"/>
    <mergeCell ref="A6:B6"/>
    <mergeCell ref="D6:E6"/>
    <mergeCell ref="A7:B7"/>
    <mergeCell ref="A8:B8"/>
    <mergeCell ref="D8:E8"/>
    <mergeCell ref="A10:B10"/>
    <mergeCell ref="A11:B11"/>
    <mergeCell ref="C11:H11"/>
    <mergeCell ref="G17:H17"/>
    <mergeCell ref="B18:C18"/>
    <mergeCell ref="G18:H18"/>
    <mergeCell ref="C15:H15"/>
    <mergeCell ref="C12:H12"/>
    <mergeCell ref="C13:H13"/>
    <mergeCell ref="B19:C19"/>
    <mergeCell ref="G19:H19"/>
    <mergeCell ref="B20:C20"/>
    <mergeCell ref="G20:H20"/>
    <mergeCell ref="B21:C21"/>
    <mergeCell ref="G21:H21"/>
    <mergeCell ref="B22:C22"/>
    <mergeCell ref="G22:H22"/>
    <mergeCell ref="B23:C23"/>
    <mergeCell ref="G23:H23"/>
    <mergeCell ref="B24:C24"/>
    <mergeCell ref="G24:H24"/>
  </mergeCells>
  <conditionalFormatting sqref="A18:A24 E18:E24">
    <cfRule type="cellIs" dxfId="34" priority="2" operator="equal">
      <formula>"G"</formula>
    </cfRule>
    <cfRule type="cellIs" dxfId="33" priority="3" operator="equal">
      <formula>"A"</formula>
    </cfRule>
    <cfRule type="cellIs" dxfId="32" priority="4" operator="equal">
      <formula>"R"</formula>
    </cfRule>
  </conditionalFormatting>
  <conditionalFormatting sqref="C6">
    <cfRule type="cellIs" dxfId="31" priority="5" operator="equal">
      <formula>"GREEN"</formula>
    </cfRule>
    <cfRule type="cellIs" dxfId="30" priority="6" operator="equal">
      <formula>"AMBER"</formula>
    </cfRule>
    <cfRule type="cellIs" dxfId="29" priority="7" operator="equal">
      <formula>"RED"</formula>
    </cfRule>
  </conditionalFormatting>
  <conditionalFormatting sqref="H27:H30">
    <cfRule type="cellIs" dxfId="28"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headerFooter>
    <oddFooter>&amp;L&amp;F / &amp;A
ACU confidentiality: Internal General&amp;COriginal copy stored in &amp;KC00000&lt;add path to report location&gt;&amp;RPrinted on &amp;D, &amp;T</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3:L30"/>
  <sheetViews>
    <sheetView workbookViewId="0"/>
  </sheetViews>
  <sheetFormatPr defaultRowHeight="15" x14ac:dyDescent="0.25"/>
  <cols>
    <col min="1" max="1" width="2.7109375" style="11" customWidth="1"/>
    <col min="2" max="2" width="15.7109375" style="11" customWidth="1"/>
    <col min="3" max="3" width="30.7109375" style="11" customWidth="1"/>
    <col min="4" max="4" width="15.7109375" style="11" customWidth="1"/>
    <col min="5" max="5" width="2.7109375" style="11" customWidth="1"/>
    <col min="6" max="6" width="30.7109375" style="11" customWidth="1"/>
    <col min="7" max="7" width="15.7109375" style="11" customWidth="1"/>
    <col min="8" max="8" width="30.7109375" style="11" customWidth="1"/>
    <col min="9" max="9" width="9.140625" style="11"/>
    <col min="10" max="11" width="9.140625" style="11" hidden="1" customWidth="1"/>
    <col min="12" max="12" width="9.7109375" style="11" hidden="1" customWidth="1"/>
    <col min="13" max="16384" width="9.140625" style="11"/>
  </cols>
  <sheetData>
    <row r="3" spans="1:12" x14ac:dyDescent="0.25">
      <c r="E3" s="12" t="str">
        <f>Summary!E3</f>
        <v>&lt;PROJECT NAME&gt;</v>
      </c>
    </row>
    <row r="4" spans="1:12" x14ac:dyDescent="0.25">
      <c r="E4" s="12" t="str">
        <f>Summary!E4</f>
        <v>Project Status Report - Summary</v>
      </c>
    </row>
    <row r="6" spans="1:12" x14ac:dyDescent="0.25">
      <c r="A6" s="78" t="s">
        <v>4</v>
      </c>
      <c r="B6" s="78"/>
      <c r="C6" s="16" t="str">
        <f>IF(SUM(L18:L24)&lt;=35,"GREEN",IF(SUM(L18:L24)&lt;=56,"AMBER","RED"))</f>
        <v>GREEN</v>
      </c>
      <c r="D6" s="79" t="s">
        <v>5</v>
      </c>
      <c r="E6" s="80"/>
      <c r="F6" s="15">
        <f>MAX(D18:D24)</f>
        <v>0</v>
      </c>
    </row>
    <row r="7" spans="1:12" x14ac:dyDescent="0.25">
      <c r="A7" s="86"/>
      <c r="B7" s="86"/>
    </row>
    <row r="8" spans="1:12" x14ac:dyDescent="0.25">
      <c r="A8" s="78" t="s">
        <v>63</v>
      </c>
      <c r="B8" s="78"/>
      <c r="C8" s="13">
        <f>'2 Nov 18'!C8</f>
        <v>0</v>
      </c>
      <c r="D8" s="79" t="s">
        <v>30</v>
      </c>
      <c r="E8" s="80"/>
      <c r="F8" s="13">
        <f>'2 Nov 18'!F8</f>
        <v>0</v>
      </c>
      <c r="G8" s="14" t="s">
        <v>7</v>
      </c>
      <c r="H8" s="22">
        <f ca="1">first+(_xlfn.SHEET()-3)*Freq</f>
        <v>43420</v>
      </c>
    </row>
    <row r="9" spans="1:12" x14ac:dyDescent="0.25">
      <c r="A9" s="78" t="s">
        <v>29</v>
      </c>
      <c r="B9" s="78"/>
      <c r="C9" s="13">
        <f>'2 Nov 18'!C9</f>
        <v>0</v>
      </c>
      <c r="D9" s="79" t="s">
        <v>31</v>
      </c>
      <c r="E9" s="80"/>
      <c r="F9" s="13">
        <f>'2 Nov 18'!F9</f>
        <v>0</v>
      </c>
    </row>
    <row r="10" spans="1:12" x14ac:dyDescent="0.25">
      <c r="A10" s="86"/>
      <c r="B10" s="86"/>
    </row>
    <row r="11" spans="1:12" x14ac:dyDescent="0.25">
      <c r="A11" s="78" t="s">
        <v>0</v>
      </c>
      <c r="B11" s="78"/>
      <c r="C11" s="81" t="str">
        <f>'2 Nov 18'!C11:H11</f>
        <v>&lt;Add the project overall objective / goal here&gt;</v>
      </c>
      <c r="D11" s="82"/>
      <c r="E11" s="82"/>
      <c r="F11" s="82"/>
      <c r="G11" s="82"/>
      <c r="H11" s="83"/>
    </row>
    <row r="12" spans="1:12" x14ac:dyDescent="0.25">
      <c r="A12" s="14"/>
      <c r="B12" s="14" t="s">
        <v>69</v>
      </c>
      <c r="C12" s="81" t="str">
        <f>'2 Nov 18'!C12:H12</f>
        <v>&lt;Add the benefit(s) to students here at a headline level&gt;</v>
      </c>
      <c r="D12" s="82"/>
      <c r="E12" s="82"/>
      <c r="F12" s="82"/>
      <c r="G12" s="82"/>
      <c r="H12" s="83"/>
    </row>
    <row r="13" spans="1:12" x14ac:dyDescent="0.25">
      <c r="A13" s="14"/>
      <c r="B13" s="14" t="s">
        <v>70</v>
      </c>
      <c r="C13" s="81" t="str">
        <f>'2 Nov 18'!C13:H13</f>
        <v>&lt;Add the benefit(s) to staff here at a headline level&gt;</v>
      </c>
      <c r="D13" s="82"/>
      <c r="E13" s="82"/>
      <c r="F13" s="82"/>
      <c r="G13" s="82"/>
      <c r="H13" s="83"/>
    </row>
    <row r="14" spans="1:12" x14ac:dyDescent="0.25">
      <c r="A14" s="14"/>
      <c r="B14" s="14"/>
    </row>
    <row r="15" spans="1:12" ht="30" customHeight="1" x14ac:dyDescent="0.25">
      <c r="A15" s="14"/>
      <c r="B15" s="71" t="s">
        <v>57</v>
      </c>
      <c r="C15" s="81"/>
      <c r="D15" s="87"/>
      <c r="E15" s="87"/>
      <c r="F15" s="87"/>
      <c r="G15" s="87"/>
      <c r="H15" s="88"/>
    </row>
    <row r="16" spans="1:12" ht="15.75" thickBot="1" x14ac:dyDescent="0.3">
      <c r="L16" s="11">
        <f>SUM(L18:L24)</f>
        <v>28</v>
      </c>
    </row>
    <row r="17" spans="1:12" ht="15.75" thickTop="1" x14ac:dyDescent="0.25">
      <c r="A17" s="27"/>
      <c r="B17" s="28" t="s">
        <v>1</v>
      </c>
      <c r="C17" s="28"/>
      <c r="D17" s="29" t="s">
        <v>2</v>
      </c>
      <c r="E17" s="36"/>
      <c r="F17" s="37" t="s">
        <v>3</v>
      </c>
      <c r="G17" s="84" t="s">
        <v>6</v>
      </c>
      <c r="H17" s="85"/>
      <c r="J17" s="5" t="s">
        <v>15</v>
      </c>
      <c r="K17" s="6" t="s">
        <v>16</v>
      </c>
      <c r="L17" s="3" t="s">
        <v>14</v>
      </c>
    </row>
    <row r="18" spans="1:12" ht="30" customHeight="1" x14ac:dyDescent="0.25">
      <c r="A18" s="30" t="str">
        <f>'2 Nov 18'!A18</f>
        <v>G</v>
      </c>
      <c r="B18" s="72">
        <f>'2 Nov 18'!B18:C18</f>
        <v>0</v>
      </c>
      <c r="C18" s="72"/>
      <c r="D18" s="31">
        <f>'2 Nov 18'!D18</f>
        <v>0</v>
      </c>
      <c r="E18" s="38" t="str">
        <f>'2 Nov 18'!E18</f>
        <v>G</v>
      </c>
      <c r="F18" s="24">
        <f>'2 Nov 18'!F18</f>
        <v>0</v>
      </c>
      <c r="G18" s="72">
        <f>'2 Nov 18'!G18</f>
        <v>0</v>
      </c>
      <c r="H18" s="77">
        <f>'1 Jun 18'!H18</f>
        <v>0</v>
      </c>
      <c r="J18" s="7" t="s">
        <v>12</v>
      </c>
      <c r="K18" s="8">
        <v>1</v>
      </c>
      <c r="L18" s="4">
        <f t="shared" ref="L18:L24" si="0">VLOOKUP(A18,points,2,FALSE)+3*VLOOKUP(E18,points,2,FALSE)</f>
        <v>4</v>
      </c>
    </row>
    <row r="19" spans="1:12" ht="30" customHeight="1" x14ac:dyDescent="0.25">
      <c r="A19" s="32" t="str">
        <f>'2 Nov 18'!A19</f>
        <v>G</v>
      </c>
      <c r="B19" s="73">
        <f>'2 Nov 18'!B19:C19</f>
        <v>0</v>
      </c>
      <c r="C19" s="73"/>
      <c r="D19" s="33">
        <f>'2 Nov 18'!D19</f>
        <v>0</v>
      </c>
      <c r="E19" s="39" t="str">
        <f>'2 Nov 18'!E19</f>
        <v>G</v>
      </c>
      <c r="F19" s="23">
        <f>'2 Nov 18'!F19</f>
        <v>0</v>
      </c>
      <c r="G19" s="73">
        <f>'2 Nov 18'!G19</f>
        <v>0</v>
      </c>
      <c r="H19" s="74">
        <f>'1 Jun 18'!H19</f>
        <v>0</v>
      </c>
      <c r="J19" s="7" t="s">
        <v>9</v>
      </c>
      <c r="K19" s="8">
        <v>2</v>
      </c>
      <c r="L19" s="4">
        <f t="shared" si="0"/>
        <v>4</v>
      </c>
    </row>
    <row r="20" spans="1:12" ht="30" customHeight="1" x14ac:dyDescent="0.25">
      <c r="A20" s="32" t="str">
        <f>'2 Nov 18'!A20</f>
        <v>G</v>
      </c>
      <c r="B20" s="73">
        <f>'2 Nov 18'!B20:C20</f>
        <v>0</v>
      </c>
      <c r="C20" s="73"/>
      <c r="D20" s="33">
        <f>'2 Nov 18'!D20</f>
        <v>0</v>
      </c>
      <c r="E20" s="39" t="str">
        <f>'2 Nov 18'!E20</f>
        <v>G</v>
      </c>
      <c r="F20" s="23">
        <f>'2 Nov 18'!F20</f>
        <v>0</v>
      </c>
      <c r="G20" s="73">
        <f>'2 Nov 18'!G20</f>
        <v>0</v>
      </c>
      <c r="H20" s="74">
        <f>'1 Jun 18'!H20</f>
        <v>0</v>
      </c>
      <c r="J20" s="7" t="s">
        <v>8</v>
      </c>
      <c r="K20" s="8">
        <v>3</v>
      </c>
      <c r="L20" s="4">
        <f t="shared" si="0"/>
        <v>4</v>
      </c>
    </row>
    <row r="21" spans="1:12" ht="30" customHeight="1" x14ac:dyDescent="0.25">
      <c r="A21" s="32" t="str">
        <f>'2 Nov 18'!A21</f>
        <v>G</v>
      </c>
      <c r="B21" s="73">
        <f>'2 Nov 18'!B21:C21</f>
        <v>0</v>
      </c>
      <c r="C21" s="73"/>
      <c r="D21" s="33">
        <f>'2 Nov 18'!D21</f>
        <v>0</v>
      </c>
      <c r="E21" s="39" t="str">
        <f>'2 Nov 18'!E21</f>
        <v>G</v>
      </c>
      <c r="F21" s="23">
        <f>'2 Nov 18'!F21</f>
        <v>0</v>
      </c>
      <c r="G21" s="73">
        <f>'2 Nov 18'!G21</f>
        <v>0</v>
      </c>
      <c r="H21" s="74">
        <f>'1 Jun 18'!H21</f>
        <v>0</v>
      </c>
      <c r="J21" s="7" t="s">
        <v>13</v>
      </c>
      <c r="K21" s="8">
        <v>1</v>
      </c>
      <c r="L21" s="4">
        <f t="shared" si="0"/>
        <v>4</v>
      </c>
    </row>
    <row r="22" spans="1:12" ht="30" customHeight="1" x14ac:dyDescent="0.25">
      <c r="A22" s="32" t="str">
        <f>'2 Nov 18'!A22</f>
        <v>G</v>
      </c>
      <c r="B22" s="73">
        <f>'2 Nov 18'!B22:C22</f>
        <v>0</v>
      </c>
      <c r="C22" s="73"/>
      <c r="D22" s="33">
        <f>'2 Nov 18'!D22</f>
        <v>0</v>
      </c>
      <c r="E22" s="39" t="str">
        <f>'2 Nov 18'!E22</f>
        <v>G</v>
      </c>
      <c r="F22" s="23">
        <f>'2 Nov 18'!F22</f>
        <v>0</v>
      </c>
      <c r="G22" s="73">
        <f>'2 Nov 18'!G22</f>
        <v>0</v>
      </c>
      <c r="H22" s="74">
        <f>'1 Jun 18'!H22</f>
        <v>0</v>
      </c>
      <c r="J22" s="7" t="s">
        <v>10</v>
      </c>
      <c r="K22" s="8">
        <v>2</v>
      </c>
      <c r="L22" s="4">
        <f t="shared" si="0"/>
        <v>4</v>
      </c>
    </row>
    <row r="23" spans="1:12" ht="30" customHeight="1" x14ac:dyDescent="0.25">
      <c r="A23" s="32" t="str">
        <f>'2 Nov 18'!A23</f>
        <v>G</v>
      </c>
      <c r="B23" s="73">
        <f>'2 Nov 18'!B23:C23</f>
        <v>0</v>
      </c>
      <c r="C23" s="73"/>
      <c r="D23" s="33">
        <f>'2 Nov 18'!D23</f>
        <v>0</v>
      </c>
      <c r="E23" s="39" t="str">
        <f>'2 Nov 18'!E23</f>
        <v>G</v>
      </c>
      <c r="F23" s="23">
        <f>'2 Nov 18'!F23</f>
        <v>0</v>
      </c>
      <c r="G23" s="73">
        <f>'2 Nov 18'!G23</f>
        <v>0</v>
      </c>
      <c r="H23" s="74">
        <f>'1 Jun 18'!H23</f>
        <v>0</v>
      </c>
      <c r="J23" s="9" t="s">
        <v>11</v>
      </c>
      <c r="K23" s="10">
        <v>3</v>
      </c>
      <c r="L23" s="4">
        <f t="shared" si="0"/>
        <v>4</v>
      </c>
    </row>
    <row r="24" spans="1:12" ht="30" customHeight="1" thickBot="1" x14ac:dyDescent="0.3">
      <c r="A24" s="34" t="str">
        <f>'2 Nov 18'!A24</f>
        <v>G</v>
      </c>
      <c r="B24" s="75">
        <f>'2 Nov 18'!B24:C24</f>
        <v>0</v>
      </c>
      <c r="C24" s="75"/>
      <c r="D24" s="35">
        <f>'2 Nov 18'!D24</f>
        <v>0</v>
      </c>
      <c r="E24" s="40" t="str">
        <f>'2 Nov 18'!E24</f>
        <v>G</v>
      </c>
      <c r="F24" s="41">
        <f>'2 Nov 18'!F24</f>
        <v>0</v>
      </c>
      <c r="G24" s="75">
        <f>'2 Nov 18'!G24</f>
        <v>0</v>
      </c>
      <c r="H24" s="76">
        <f>'1 Jun 18'!H24</f>
        <v>0</v>
      </c>
      <c r="J24" s="2"/>
      <c r="K24" s="2"/>
      <c r="L24" s="4">
        <f t="shared" si="0"/>
        <v>4</v>
      </c>
    </row>
    <row r="25" spans="1:12" ht="15.75" thickTop="1" x14ac:dyDescent="0.25"/>
    <row r="26" spans="1:12" x14ac:dyDescent="0.25">
      <c r="A26" s="65"/>
      <c r="B26" s="65"/>
      <c r="C26" s="63" t="s">
        <v>43</v>
      </c>
      <c r="D26" s="63" t="s">
        <v>51</v>
      </c>
      <c r="E26" s="64"/>
      <c r="F26" s="63" t="s">
        <v>48</v>
      </c>
      <c r="G26" s="63" t="s">
        <v>46</v>
      </c>
      <c r="H26" s="63" t="s">
        <v>50</v>
      </c>
    </row>
    <row r="27" spans="1:12" x14ac:dyDescent="0.25">
      <c r="B27" s="14" t="s">
        <v>44</v>
      </c>
      <c r="C27" s="57">
        <f>'2 Nov 18'!C27</f>
        <v>0</v>
      </c>
      <c r="D27" s="57">
        <f>'2 Nov 18'!D27</f>
        <v>0</v>
      </c>
      <c r="E27" s="56"/>
      <c r="F27" s="57">
        <f>'2 Nov 18'!F27</f>
        <v>0</v>
      </c>
      <c r="G27" s="61">
        <f>D27+F27</f>
        <v>0</v>
      </c>
      <c r="H27" s="62" t="e">
        <f>(C27-G27)/C27</f>
        <v>#DIV/0!</v>
      </c>
    </row>
    <row r="28" spans="1:12" x14ac:dyDescent="0.25">
      <c r="B28" s="14" t="s">
        <v>49</v>
      </c>
      <c r="C28" s="57">
        <f>'2 Nov 18'!C28</f>
        <v>0</v>
      </c>
      <c r="D28" s="58"/>
      <c r="E28" s="56"/>
      <c r="F28" s="57">
        <f>'2 Nov 18'!F28</f>
        <v>0</v>
      </c>
      <c r="G28" s="61">
        <f t="shared" ref="G28:G29" si="1">D28+F28</f>
        <v>0</v>
      </c>
      <c r="H28" s="62" t="e">
        <f t="shared" ref="H28:H30" si="2">(C28-G28)/C28</f>
        <v>#DIV/0!</v>
      </c>
    </row>
    <row r="29" spans="1:12" x14ac:dyDescent="0.25">
      <c r="B29" s="14" t="s">
        <v>47</v>
      </c>
      <c r="C29" s="57">
        <f>'2 Nov 18'!C29</f>
        <v>0</v>
      </c>
      <c r="D29" s="57">
        <f>'2 Nov 18'!D29</f>
        <v>0</v>
      </c>
      <c r="E29" s="56"/>
      <c r="F29" s="58"/>
      <c r="G29" s="61">
        <f t="shared" si="1"/>
        <v>0</v>
      </c>
      <c r="H29" s="62" t="e">
        <f t="shared" si="2"/>
        <v>#DIV/0!</v>
      </c>
    </row>
    <row r="30" spans="1:12" x14ac:dyDescent="0.25">
      <c r="B30" s="55" t="s">
        <v>45</v>
      </c>
      <c r="C30" s="59">
        <f>SUM(C27:C29)</f>
        <v>0</v>
      </c>
      <c r="D30" s="59">
        <f>D27+D29</f>
        <v>0</v>
      </c>
      <c r="E30" s="56"/>
      <c r="F30" s="59">
        <f>F27+F28</f>
        <v>0</v>
      </c>
      <c r="G30" s="59">
        <f>SUM(G27:G29)</f>
        <v>0</v>
      </c>
      <c r="H30" s="60" t="e">
        <f t="shared" si="2"/>
        <v>#DIV/0!</v>
      </c>
    </row>
  </sheetData>
  <mergeCells count="28">
    <mergeCell ref="A9:B9"/>
    <mergeCell ref="D9:E9"/>
    <mergeCell ref="A6:B6"/>
    <mergeCell ref="D6:E6"/>
    <mergeCell ref="A7:B7"/>
    <mergeCell ref="A8:B8"/>
    <mergeCell ref="D8:E8"/>
    <mergeCell ref="A10:B10"/>
    <mergeCell ref="A11:B11"/>
    <mergeCell ref="C11:H11"/>
    <mergeCell ref="G17:H17"/>
    <mergeCell ref="B18:C18"/>
    <mergeCell ref="G18:H18"/>
    <mergeCell ref="C15:H15"/>
    <mergeCell ref="C12:H12"/>
    <mergeCell ref="C13:H13"/>
    <mergeCell ref="B19:C19"/>
    <mergeCell ref="G19:H19"/>
    <mergeCell ref="B20:C20"/>
    <mergeCell ref="G20:H20"/>
    <mergeCell ref="B21:C21"/>
    <mergeCell ref="G21:H21"/>
    <mergeCell ref="B22:C22"/>
    <mergeCell ref="G22:H22"/>
    <mergeCell ref="B23:C23"/>
    <mergeCell ref="G23:H23"/>
    <mergeCell ref="B24:C24"/>
    <mergeCell ref="G24:H24"/>
  </mergeCells>
  <conditionalFormatting sqref="A18:A24 E18:E24">
    <cfRule type="cellIs" dxfId="27" priority="2" operator="equal">
      <formula>"G"</formula>
    </cfRule>
    <cfRule type="cellIs" dxfId="26" priority="3" operator="equal">
      <formula>"A"</formula>
    </cfRule>
    <cfRule type="cellIs" dxfId="25" priority="4" operator="equal">
      <formula>"R"</formula>
    </cfRule>
  </conditionalFormatting>
  <conditionalFormatting sqref="C6">
    <cfRule type="cellIs" dxfId="24" priority="5" operator="equal">
      <formula>"GREEN"</formula>
    </cfRule>
    <cfRule type="cellIs" dxfId="23" priority="6" operator="equal">
      <formula>"AMBER"</formula>
    </cfRule>
    <cfRule type="cellIs" dxfId="22" priority="7" operator="equal">
      <formula>"RED"</formula>
    </cfRule>
  </conditionalFormatting>
  <conditionalFormatting sqref="H27:H30">
    <cfRule type="cellIs" dxfId="21"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headerFooter>
    <oddFooter>&amp;L&amp;F / &amp;A
ACU confidentiality: Internal General&amp;COriginal copy stored in &amp;KC00000&lt;add path to report location&gt;&amp;RPrinted on &amp;D, &amp;T</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3:L30"/>
  <sheetViews>
    <sheetView workbookViewId="0"/>
  </sheetViews>
  <sheetFormatPr defaultRowHeight="15" x14ac:dyDescent="0.25"/>
  <cols>
    <col min="1" max="1" width="2.7109375" style="11" customWidth="1"/>
    <col min="2" max="2" width="15.7109375" style="11" customWidth="1"/>
    <col min="3" max="3" width="30.7109375" style="11" customWidth="1"/>
    <col min="4" max="4" width="15.7109375" style="11" customWidth="1"/>
    <col min="5" max="5" width="2.7109375" style="11" customWidth="1"/>
    <col min="6" max="6" width="30.7109375" style="11" customWidth="1"/>
    <col min="7" max="7" width="15.7109375" style="11" customWidth="1"/>
    <col min="8" max="8" width="30.7109375" style="11" customWidth="1"/>
    <col min="9" max="9" width="9.140625" style="11"/>
    <col min="10" max="11" width="9.140625" style="11" hidden="1" customWidth="1"/>
    <col min="12" max="12" width="9.7109375" style="11" hidden="1" customWidth="1"/>
    <col min="13" max="16384" width="9.140625" style="11"/>
  </cols>
  <sheetData>
    <row r="3" spans="1:12" x14ac:dyDescent="0.25">
      <c r="E3" s="12" t="str">
        <f>Summary!E3</f>
        <v>&lt;PROJECT NAME&gt;</v>
      </c>
    </row>
    <row r="4" spans="1:12" x14ac:dyDescent="0.25">
      <c r="E4" s="12" t="str">
        <f>Summary!E4</f>
        <v>Project Status Report - Summary</v>
      </c>
    </row>
    <row r="6" spans="1:12" x14ac:dyDescent="0.25">
      <c r="A6" s="78" t="s">
        <v>4</v>
      </c>
      <c r="B6" s="78"/>
      <c r="C6" s="16" t="str">
        <f>IF(SUM(L18:L24)&lt;=35,"GREEN",IF(SUM(L18:L24)&lt;=56,"AMBER","RED"))</f>
        <v>GREEN</v>
      </c>
      <c r="D6" s="79" t="s">
        <v>5</v>
      </c>
      <c r="E6" s="80"/>
      <c r="F6" s="15">
        <f>MAX(D18:D24)</f>
        <v>0</v>
      </c>
    </row>
    <row r="7" spans="1:12" x14ac:dyDescent="0.25">
      <c r="A7" s="86"/>
      <c r="B7" s="86"/>
    </row>
    <row r="8" spans="1:12" x14ac:dyDescent="0.25">
      <c r="A8" s="78" t="s">
        <v>63</v>
      </c>
      <c r="B8" s="78"/>
      <c r="C8" s="13">
        <f>'16 Nov 18'!C8</f>
        <v>0</v>
      </c>
      <c r="D8" s="79" t="s">
        <v>30</v>
      </c>
      <c r="E8" s="80"/>
      <c r="F8" s="13">
        <f>'16 Nov 18'!F8</f>
        <v>0</v>
      </c>
      <c r="G8" s="14" t="s">
        <v>7</v>
      </c>
      <c r="H8" s="22">
        <f ca="1">first+(_xlfn.SHEET()-3)*Freq</f>
        <v>43434</v>
      </c>
    </row>
    <row r="9" spans="1:12" x14ac:dyDescent="0.25">
      <c r="A9" s="78" t="s">
        <v>29</v>
      </c>
      <c r="B9" s="78"/>
      <c r="C9" s="13">
        <f>'16 Nov 18'!C9</f>
        <v>0</v>
      </c>
      <c r="D9" s="79" t="s">
        <v>31</v>
      </c>
      <c r="E9" s="80"/>
      <c r="F9" s="13">
        <f>'16 Nov 18'!F9</f>
        <v>0</v>
      </c>
    </row>
    <row r="10" spans="1:12" x14ac:dyDescent="0.25">
      <c r="A10" s="86"/>
      <c r="B10" s="86"/>
    </row>
    <row r="11" spans="1:12" x14ac:dyDescent="0.25">
      <c r="A11" s="78" t="s">
        <v>0</v>
      </c>
      <c r="B11" s="78"/>
      <c r="C11" s="81" t="str">
        <f>'16 Nov 18'!C11:H11</f>
        <v>&lt;Add the project overall objective / goal here&gt;</v>
      </c>
      <c r="D11" s="82"/>
      <c r="E11" s="82"/>
      <c r="F11" s="82"/>
      <c r="G11" s="82"/>
      <c r="H11" s="83"/>
    </row>
    <row r="12" spans="1:12" x14ac:dyDescent="0.25">
      <c r="A12" s="14"/>
      <c r="B12" s="14" t="s">
        <v>69</v>
      </c>
      <c r="C12" s="81" t="str">
        <f>'16 Nov 18'!C12:H12</f>
        <v>&lt;Add the benefit(s) to students here at a headline level&gt;</v>
      </c>
      <c r="D12" s="82"/>
      <c r="E12" s="82"/>
      <c r="F12" s="82"/>
      <c r="G12" s="82"/>
      <c r="H12" s="83"/>
    </row>
    <row r="13" spans="1:12" x14ac:dyDescent="0.25">
      <c r="A13" s="14"/>
      <c r="B13" s="14" t="s">
        <v>70</v>
      </c>
      <c r="C13" s="81" t="str">
        <f>'16 Nov 18'!C13:H13</f>
        <v>&lt;Add the benefit(s) to staff here at a headline level&gt;</v>
      </c>
      <c r="D13" s="82"/>
      <c r="E13" s="82"/>
      <c r="F13" s="82"/>
      <c r="G13" s="82"/>
      <c r="H13" s="83"/>
    </row>
    <row r="14" spans="1:12" x14ac:dyDescent="0.25">
      <c r="A14" s="14"/>
      <c r="B14" s="14"/>
    </row>
    <row r="15" spans="1:12" ht="30" customHeight="1" x14ac:dyDescent="0.25">
      <c r="A15" s="14"/>
      <c r="B15" s="71" t="s">
        <v>57</v>
      </c>
      <c r="C15" s="81"/>
      <c r="D15" s="87"/>
      <c r="E15" s="87"/>
      <c r="F15" s="87"/>
      <c r="G15" s="87"/>
      <c r="H15" s="88"/>
    </row>
    <row r="16" spans="1:12" ht="15.75" thickBot="1" x14ac:dyDescent="0.3">
      <c r="L16" s="11">
        <f>SUM(L18:L24)</f>
        <v>28</v>
      </c>
    </row>
    <row r="17" spans="1:12" ht="15.75" thickTop="1" x14ac:dyDescent="0.25">
      <c r="A17" s="27"/>
      <c r="B17" s="28" t="s">
        <v>1</v>
      </c>
      <c r="C17" s="28"/>
      <c r="D17" s="29" t="s">
        <v>2</v>
      </c>
      <c r="E17" s="36"/>
      <c r="F17" s="37" t="s">
        <v>3</v>
      </c>
      <c r="G17" s="84" t="s">
        <v>6</v>
      </c>
      <c r="H17" s="85"/>
      <c r="J17" s="5" t="s">
        <v>15</v>
      </c>
      <c r="K17" s="6" t="s">
        <v>16</v>
      </c>
      <c r="L17" s="3" t="s">
        <v>14</v>
      </c>
    </row>
    <row r="18" spans="1:12" ht="30" customHeight="1" x14ac:dyDescent="0.25">
      <c r="A18" s="30" t="str">
        <f>'16 Nov 18'!A18</f>
        <v>G</v>
      </c>
      <c r="B18" s="72">
        <f>'16 Nov 18'!B18:C18</f>
        <v>0</v>
      </c>
      <c r="C18" s="72"/>
      <c r="D18" s="31">
        <f>'16 Nov 18'!D18</f>
        <v>0</v>
      </c>
      <c r="E18" s="38" t="str">
        <f>'16 Nov 18'!E18</f>
        <v>G</v>
      </c>
      <c r="F18" s="24">
        <f>'16 Nov 18'!F18</f>
        <v>0</v>
      </c>
      <c r="G18" s="72">
        <f>'16 Nov 18'!G18</f>
        <v>0</v>
      </c>
      <c r="H18" s="77">
        <f>'1 Jun 18'!H18</f>
        <v>0</v>
      </c>
      <c r="J18" s="7" t="s">
        <v>12</v>
      </c>
      <c r="K18" s="8">
        <v>1</v>
      </c>
      <c r="L18" s="4">
        <f t="shared" ref="L18:L24" si="0">VLOOKUP(A18,points,2,FALSE)+3*VLOOKUP(E18,points,2,FALSE)</f>
        <v>4</v>
      </c>
    </row>
    <row r="19" spans="1:12" ht="30" customHeight="1" x14ac:dyDescent="0.25">
      <c r="A19" s="32" t="str">
        <f>'16 Nov 18'!A19</f>
        <v>G</v>
      </c>
      <c r="B19" s="73">
        <f>'16 Nov 18'!B19:C19</f>
        <v>0</v>
      </c>
      <c r="C19" s="73"/>
      <c r="D19" s="33">
        <f>'16 Nov 18'!D19</f>
        <v>0</v>
      </c>
      <c r="E19" s="39" t="str">
        <f>'16 Nov 18'!E19</f>
        <v>G</v>
      </c>
      <c r="F19" s="23">
        <f>'16 Nov 18'!F19</f>
        <v>0</v>
      </c>
      <c r="G19" s="73">
        <f>'16 Nov 18'!G19</f>
        <v>0</v>
      </c>
      <c r="H19" s="74">
        <f>'1 Jun 18'!H19</f>
        <v>0</v>
      </c>
      <c r="J19" s="7" t="s">
        <v>9</v>
      </c>
      <c r="K19" s="8">
        <v>2</v>
      </c>
      <c r="L19" s="4">
        <f t="shared" si="0"/>
        <v>4</v>
      </c>
    </row>
    <row r="20" spans="1:12" ht="30" customHeight="1" x14ac:dyDescent="0.25">
      <c r="A20" s="32" t="str">
        <f>'16 Nov 18'!A20</f>
        <v>G</v>
      </c>
      <c r="B20" s="73">
        <f>'16 Nov 18'!B20:C20</f>
        <v>0</v>
      </c>
      <c r="C20" s="73"/>
      <c r="D20" s="33">
        <f>'16 Nov 18'!D20</f>
        <v>0</v>
      </c>
      <c r="E20" s="39" t="str">
        <f>'16 Nov 18'!E20</f>
        <v>G</v>
      </c>
      <c r="F20" s="23">
        <f>'16 Nov 18'!F20</f>
        <v>0</v>
      </c>
      <c r="G20" s="73">
        <f>'16 Nov 18'!G20</f>
        <v>0</v>
      </c>
      <c r="H20" s="74">
        <f>'1 Jun 18'!H20</f>
        <v>0</v>
      </c>
      <c r="J20" s="7" t="s">
        <v>8</v>
      </c>
      <c r="K20" s="8">
        <v>3</v>
      </c>
      <c r="L20" s="4">
        <f t="shared" si="0"/>
        <v>4</v>
      </c>
    </row>
    <row r="21" spans="1:12" ht="30" customHeight="1" x14ac:dyDescent="0.25">
      <c r="A21" s="32" t="str">
        <f>'16 Nov 18'!A21</f>
        <v>G</v>
      </c>
      <c r="B21" s="73">
        <f>'16 Nov 18'!B21:C21</f>
        <v>0</v>
      </c>
      <c r="C21" s="73"/>
      <c r="D21" s="33">
        <f>'16 Nov 18'!D21</f>
        <v>0</v>
      </c>
      <c r="E21" s="39" t="str">
        <f>'16 Nov 18'!E21</f>
        <v>G</v>
      </c>
      <c r="F21" s="23">
        <f>'16 Nov 18'!F21</f>
        <v>0</v>
      </c>
      <c r="G21" s="73">
        <f>'16 Nov 18'!G21</f>
        <v>0</v>
      </c>
      <c r="H21" s="74">
        <f>'1 Jun 18'!H21</f>
        <v>0</v>
      </c>
      <c r="J21" s="7" t="s">
        <v>13</v>
      </c>
      <c r="K21" s="8">
        <v>1</v>
      </c>
      <c r="L21" s="4">
        <f t="shared" si="0"/>
        <v>4</v>
      </c>
    </row>
    <row r="22" spans="1:12" ht="30" customHeight="1" x14ac:dyDescent="0.25">
      <c r="A22" s="32" t="str">
        <f>'16 Nov 18'!A22</f>
        <v>G</v>
      </c>
      <c r="B22" s="73">
        <f>'16 Nov 18'!B22:C22</f>
        <v>0</v>
      </c>
      <c r="C22" s="73"/>
      <c r="D22" s="33">
        <f>'16 Nov 18'!D22</f>
        <v>0</v>
      </c>
      <c r="E22" s="39" t="str">
        <f>'16 Nov 18'!E22</f>
        <v>G</v>
      </c>
      <c r="F22" s="23">
        <f>'16 Nov 18'!F22</f>
        <v>0</v>
      </c>
      <c r="G22" s="73">
        <f>'16 Nov 18'!G22</f>
        <v>0</v>
      </c>
      <c r="H22" s="74">
        <f>'1 Jun 18'!H22</f>
        <v>0</v>
      </c>
      <c r="J22" s="7" t="s">
        <v>10</v>
      </c>
      <c r="K22" s="8">
        <v>2</v>
      </c>
      <c r="L22" s="4">
        <f t="shared" si="0"/>
        <v>4</v>
      </c>
    </row>
    <row r="23" spans="1:12" ht="30" customHeight="1" x14ac:dyDescent="0.25">
      <c r="A23" s="32" t="str">
        <f>'16 Nov 18'!A23</f>
        <v>G</v>
      </c>
      <c r="B23" s="73">
        <f>'16 Nov 18'!B23:C23</f>
        <v>0</v>
      </c>
      <c r="C23" s="73"/>
      <c r="D23" s="33">
        <f>'16 Nov 18'!D23</f>
        <v>0</v>
      </c>
      <c r="E23" s="39" t="str">
        <f>'16 Nov 18'!E23</f>
        <v>G</v>
      </c>
      <c r="F23" s="23">
        <f>'16 Nov 18'!F23</f>
        <v>0</v>
      </c>
      <c r="G23" s="73">
        <f>'16 Nov 18'!G23</f>
        <v>0</v>
      </c>
      <c r="H23" s="74">
        <f>'1 Jun 18'!H23</f>
        <v>0</v>
      </c>
      <c r="J23" s="9" t="s">
        <v>11</v>
      </c>
      <c r="K23" s="10">
        <v>3</v>
      </c>
      <c r="L23" s="4">
        <f t="shared" si="0"/>
        <v>4</v>
      </c>
    </row>
    <row r="24" spans="1:12" ht="30" customHeight="1" thickBot="1" x14ac:dyDescent="0.3">
      <c r="A24" s="34" t="str">
        <f>'16 Nov 18'!A24</f>
        <v>G</v>
      </c>
      <c r="B24" s="75">
        <f>'16 Nov 18'!B24:C24</f>
        <v>0</v>
      </c>
      <c r="C24" s="75"/>
      <c r="D24" s="35">
        <f>'16 Nov 18'!D24</f>
        <v>0</v>
      </c>
      <c r="E24" s="40" t="str">
        <f>'16 Nov 18'!E24</f>
        <v>G</v>
      </c>
      <c r="F24" s="41">
        <f>'16 Nov 18'!F24</f>
        <v>0</v>
      </c>
      <c r="G24" s="75">
        <f>'16 Nov 18'!G24</f>
        <v>0</v>
      </c>
      <c r="H24" s="76">
        <f>'1 Jun 18'!H24</f>
        <v>0</v>
      </c>
      <c r="J24" s="2"/>
      <c r="K24" s="2"/>
      <c r="L24" s="4">
        <f t="shared" si="0"/>
        <v>4</v>
      </c>
    </row>
    <row r="25" spans="1:12" ht="15.75" thickTop="1" x14ac:dyDescent="0.25"/>
    <row r="26" spans="1:12" x14ac:dyDescent="0.25">
      <c r="A26" s="65"/>
      <c r="B26" s="65"/>
      <c r="C26" s="63" t="s">
        <v>43</v>
      </c>
      <c r="D26" s="63" t="s">
        <v>51</v>
      </c>
      <c r="E26" s="64"/>
      <c r="F26" s="63" t="s">
        <v>48</v>
      </c>
      <c r="G26" s="63" t="s">
        <v>46</v>
      </c>
      <c r="H26" s="63" t="s">
        <v>50</v>
      </c>
    </row>
    <row r="27" spans="1:12" x14ac:dyDescent="0.25">
      <c r="B27" s="14" t="s">
        <v>44</v>
      </c>
      <c r="C27" s="57">
        <f>'16 Nov 18'!C27</f>
        <v>0</v>
      </c>
      <c r="D27" s="57">
        <f>'16 Nov 18'!D27</f>
        <v>0</v>
      </c>
      <c r="E27" s="56"/>
      <c r="F27" s="57">
        <f>'16 Nov 18'!F27</f>
        <v>0</v>
      </c>
      <c r="G27" s="61">
        <f>D27+F27</f>
        <v>0</v>
      </c>
      <c r="H27" s="62" t="e">
        <f>(C27-G27)/C27</f>
        <v>#DIV/0!</v>
      </c>
    </row>
    <row r="28" spans="1:12" x14ac:dyDescent="0.25">
      <c r="B28" s="14" t="s">
        <v>49</v>
      </c>
      <c r="C28" s="57">
        <f>'16 Nov 18'!C28</f>
        <v>0</v>
      </c>
      <c r="D28" s="58"/>
      <c r="E28" s="56"/>
      <c r="F28" s="57">
        <f>'16 Nov 18'!F28</f>
        <v>0</v>
      </c>
      <c r="G28" s="61">
        <f t="shared" ref="G28:G29" si="1">D28+F28</f>
        <v>0</v>
      </c>
      <c r="H28" s="62" t="e">
        <f t="shared" ref="H28:H30" si="2">(C28-G28)/C28</f>
        <v>#DIV/0!</v>
      </c>
    </row>
    <row r="29" spans="1:12" x14ac:dyDescent="0.25">
      <c r="B29" s="14" t="s">
        <v>47</v>
      </c>
      <c r="C29" s="57">
        <f>'16 Nov 18'!C29</f>
        <v>0</v>
      </c>
      <c r="D29" s="57">
        <f>'16 Nov 18'!D29</f>
        <v>0</v>
      </c>
      <c r="E29" s="56"/>
      <c r="F29" s="58"/>
      <c r="G29" s="61">
        <f t="shared" si="1"/>
        <v>0</v>
      </c>
      <c r="H29" s="62" t="e">
        <f t="shared" si="2"/>
        <v>#DIV/0!</v>
      </c>
    </row>
    <row r="30" spans="1:12" x14ac:dyDescent="0.25">
      <c r="B30" s="55" t="s">
        <v>45</v>
      </c>
      <c r="C30" s="59">
        <f>SUM(C27:C29)</f>
        <v>0</v>
      </c>
      <c r="D30" s="59">
        <f>D27+D29</f>
        <v>0</v>
      </c>
      <c r="E30" s="56"/>
      <c r="F30" s="59">
        <f>F27+F28</f>
        <v>0</v>
      </c>
      <c r="G30" s="59">
        <f>SUM(G27:G29)</f>
        <v>0</v>
      </c>
      <c r="H30" s="60" t="e">
        <f t="shared" si="2"/>
        <v>#DIV/0!</v>
      </c>
    </row>
  </sheetData>
  <mergeCells count="28">
    <mergeCell ref="A9:B9"/>
    <mergeCell ref="D9:E9"/>
    <mergeCell ref="A6:B6"/>
    <mergeCell ref="D6:E6"/>
    <mergeCell ref="A7:B7"/>
    <mergeCell ref="A8:B8"/>
    <mergeCell ref="D8:E8"/>
    <mergeCell ref="A10:B10"/>
    <mergeCell ref="A11:B11"/>
    <mergeCell ref="C11:H11"/>
    <mergeCell ref="G17:H17"/>
    <mergeCell ref="B18:C18"/>
    <mergeCell ref="G18:H18"/>
    <mergeCell ref="C15:H15"/>
    <mergeCell ref="C12:H12"/>
    <mergeCell ref="C13:H13"/>
    <mergeCell ref="B19:C19"/>
    <mergeCell ref="G19:H19"/>
    <mergeCell ref="B20:C20"/>
    <mergeCell ref="G20:H20"/>
    <mergeCell ref="B21:C21"/>
    <mergeCell ref="G21:H21"/>
    <mergeCell ref="B22:C22"/>
    <mergeCell ref="G22:H22"/>
    <mergeCell ref="B23:C23"/>
    <mergeCell ref="G23:H23"/>
    <mergeCell ref="B24:C24"/>
    <mergeCell ref="G24:H24"/>
  </mergeCells>
  <conditionalFormatting sqref="A18:A24 E18:E24">
    <cfRule type="cellIs" dxfId="20" priority="2" operator="equal">
      <formula>"G"</formula>
    </cfRule>
    <cfRule type="cellIs" dxfId="19" priority="3" operator="equal">
      <formula>"A"</formula>
    </cfRule>
    <cfRule type="cellIs" dxfId="18" priority="4" operator="equal">
      <formula>"R"</formula>
    </cfRule>
  </conditionalFormatting>
  <conditionalFormatting sqref="C6">
    <cfRule type="cellIs" dxfId="17" priority="5" operator="equal">
      <formula>"GREEN"</formula>
    </cfRule>
    <cfRule type="cellIs" dxfId="16" priority="6" operator="equal">
      <formula>"AMBER"</formula>
    </cfRule>
    <cfRule type="cellIs" dxfId="15" priority="7" operator="equal">
      <formula>"RED"</formula>
    </cfRule>
  </conditionalFormatting>
  <conditionalFormatting sqref="H27:H30">
    <cfRule type="cellIs" dxfId="14"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headerFooter>
    <oddFooter>&amp;L&amp;F / &amp;A
ACU confidentiality: Internal General&amp;COriginal copy stored in &amp;KC00000&lt;add path to report location&gt;&amp;RPrinted on &amp;D, &amp;T</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3:L30"/>
  <sheetViews>
    <sheetView workbookViewId="0"/>
  </sheetViews>
  <sheetFormatPr defaultRowHeight="15" x14ac:dyDescent="0.25"/>
  <cols>
    <col min="1" max="1" width="2.7109375" style="11" customWidth="1"/>
    <col min="2" max="2" width="15.7109375" style="11" customWidth="1"/>
    <col min="3" max="3" width="30.7109375" style="11" customWidth="1"/>
    <col min="4" max="4" width="15.7109375" style="11" customWidth="1"/>
    <col min="5" max="5" width="2.7109375" style="11" customWidth="1"/>
    <col min="6" max="6" width="30.7109375" style="11" customWidth="1"/>
    <col min="7" max="7" width="15.7109375" style="11" customWidth="1"/>
    <col min="8" max="8" width="30.7109375" style="11" customWidth="1"/>
    <col min="9" max="9" width="9.140625" style="11"/>
    <col min="10" max="11" width="9.140625" style="11" hidden="1" customWidth="1"/>
    <col min="12" max="12" width="9.7109375" style="11" hidden="1" customWidth="1"/>
    <col min="13" max="16384" width="9.140625" style="11"/>
  </cols>
  <sheetData>
    <row r="3" spans="1:12" x14ac:dyDescent="0.25">
      <c r="E3" s="12" t="str">
        <f>Summary!E3</f>
        <v>&lt;PROJECT NAME&gt;</v>
      </c>
    </row>
    <row r="4" spans="1:12" x14ac:dyDescent="0.25">
      <c r="E4" s="12" t="str">
        <f>Summary!E4</f>
        <v>Project Status Report - Summary</v>
      </c>
    </row>
    <row r="6" spans="1:12" x14ac:dyDescent="0.25">
      <c r="A6" s="78" t="s">
        <v>4</v>
      </c>
      <c r="B6" s="78"/>
      <c r="C6" s="16" t="str">
        <f>IF(SUM(L18:L24)&lt;=35,"GREEN",IF(SUM(L18:L24)&lt;=56,"AMBER","RED"))</f>
        <v>GREEN</v>
      </c>
      <c r="D6" s="79" t="s">
        <v>5</v>
      </c>
      <c r="E6" s="80"/>
      <c r="F6" s="15">
        <f>MAX(D18:D24)</f>
        <v>0</v>
      </c>
    </row>
    <row r="7" spans="1:12" x14ac:dyDescent="0.25">
      <c r="A7" s="86"/>
      <c r="B7" s="86"/>
    </row>
    <row r="8" spans="1:12" x14ac:dyDescent="0.25">
      <c r="A8" s="78" t="s">
        <v>63</v>
      </c>
      <c r="B8" s="78"/>
      <c r="C8" s="13">
        <f>'30 Nov 18'!C8</f>
        <v>0</v>
      </c>
      <c r="D8" s="79" t="s">
        <v>30</v>
      </c>
      <c r="E8" s="80"/>
      <c r="F8" s="13">
        <f>'30 Nov 18'!F8</f>
        <v>0</v>
      </c>
      <c r="G8" s="14" t="s">
        <v>7</v>
      </c>
      <c r="H8" s="22">
        <f ca="1">first+(_xlfn.SHEET()-3)*Freq</f>
        <v>43448</v>
      </c>
    </row>
    <row r="9" spans="1:12" x14ac:dyDescent="0.25">
      <c r="A9" s="78" t="s">
        <v>29</v>
      </c>
      <c r="B9" s="78"/>
      <c r="C9" s="13">
        <f>'30 Nov 18'!C9</f>
        <v>0</v>
      </c>
      <c r="D9" s="79" t="s">
        <v>31</v>
      </c>
      <c r="E9" s="80"/>
      <c r="F9" s="13">
        <f>'30 Nov 18'!F9</f>
        <v>0</v>
      </c>
    </row>
    <row r="10" spans="1:12" x14ac:dyDescent="0.25">
      <c r="A10" s="86"/>
      <c r="B10" s="86"/>
    </row>
    <row r="11" spans="1:12" x14ac:dyDescent="0.25">
      <c r="A11" s="78" t="s">
        <v>0</v>
      </c>
      <c r="B11" s="78"/>
      <c r="C11" s="81" t="str">
        <f>'30 Nov 18'!C11:H11</f>
        <v>&lt;Add the project overall objective / goal here&gt;</v>
      </c>
      <c r="D11" s="82"/>
      <c r="E11" s="82"/>
      <c r="F11" s="82"/>
      <c r="G11" s="82"/>
      <c r="H11" s="83"/>
    </row>
    <row r="12" spans="1:12" x14ac:dyDescent="0.25">
      <c r="A12" s="14"/>
      <c r="B12" s="14" t="s">
        <v>69</v>
      </c>
      <c r="C12" s="81" t="str">
        <f>'30 Nov 18'!C12:H12</f>
        <v>&lt;Add the benefit(s) to students here at a headline level&gt;</v>
      </c>
      <c r="D12" s="82"/>
      <c r="E12" s="82"/>
      <c r="F12" s="82"/>
      <c r="G12" s="82"/>
      <c r="H12" s="83"/>
    </row>
    <row r="13" spans="1:12" x14ac:dyDescent="0.25">
      <c r="A13" s="14"/>
      <c r="B13" s="14" t="s">
        <v>70</v>
      </c>
      <c r="C13" s="81" t="str">
        <f>'30 Nov 18'!C13:H13</f>
        <v>&lt;Add the benefit(s) to staff here at a headline level&gt;</v>
      </c>
      <c r="D13" s="82"/>
      <c r="E13" s="82"/>
      <c r="F13" s="82"/>
      <c r="G13" s="82"/>
      <c r="H13" s="83"/>
    </row>
    <row r="14" spans="1:12" x14ac:dyDescent="0.25">
      <c r="A14" s="14"/>
      <c r="B14" s="14"/>
    </row>
    <row r="15" spans="1:12" ht="30" customHeight="1" x14ac:dyDescent="0.25">
      <c r="A15" s="14"/>
      <c r="B15" s="71" t="s">
        <v>57</v>
      </c>
      <c r="C15" s="81"/>
      <c r="D15" s="87"/>
      <c r="E15" s="87"/>
      <c r="F15" s="87"/>
      <c r="G15" s="87"/>
      <c r="H15" s="88"/>
    </row>
    <row r="16" spans="1:12" ht="15.75" thickBot="1" x14ac:dyDescent="0.3">
      <c r="L16" s="11">
        <f>SUM(L18:L24)</f>
        <v>28</v>
      </c>
    </row>
    <row r="17" spans="1:12" ht="15.75" thickTop="1" x14ac:dyDescent="0.25">
      <c r="A17" s="27"/>
      <c r="B17" s="28" t="s">
        <v>1</v>
      </c>
      <c r="C17" s="28"/>
      <c r="D17" s="29" t="s">
        <v>2</v>
      </c>
      <c r="E17" s="36"/>
      <c r="F17" s="37" t="s">
        <v>3</v>
      </c>
      <c r="G17" s="84" t="s">
        <v>6</v>
      </c>
      <c r="H17" s="85"/>
      <c r="J17" s="5" t="s">
        <v>15</v>
      </c>
      <c r="K17" s="6" t="s">
        <v>16</v>
      </c>
      <c r="L17" s="3" t="s">
        <v>14</v>
      </c>
    </row>
    <row r="18" spans="1:12" ht="30" customHeight="1" x14ac:dyDescent="0.25">
      <c r="A18" s="30" t="str">
        <f>'30 Nov 18'!A18</f>
        <v>G</v>
      </c>
      <c r="B18" s="72">
        <f>'30 Nov 18'!B18:C18</f>
        <v>0</v>
      </c>
      <c r="C18" s="72"/>
      <c r="D18" s="31">
        <f>'30 Nov 18'!D18</f>
        <v>0</v>
      </c>
      <c r="E18" s="38" t="str">
        <f>'30 Nov 18'!E18</f>
        <v>G</v>
      </c>
      <c r="F18" s="24">
        <f>'30 Nov 18'!F18</f>
        <v>0</v>
      </c>
      <c r="G18" s="72">
        <f>'30 Nov 18'!G18</f>
        <v>0</v>
      </c>
      <c r="H18" s="77">
        <f>'1 Jun 18'!H18</f>
        <v>0</v>
      </c>
      <c r="J18" s="7" t="s">
        <v>12</v>
      </c>
      <c r="K18" s="8">
        <v>1</v>
      </c>
      <c r="L18" s="4">
        <f t="shared" ref="L18:L24" si="0">VLOOKUP(A18,points,2,FALSE)+3*VLOOKUP(E18,points,2,FALSE)</f>
        <v>4</v>
      </c>
    </row>
    <row r="19" spans="1:12" ht="30" customHeight="1" x14ac:dyDescent="0.25">
      <c r="A19" s="32" t="str">
        <f>'30 Nov 18'!A19</f>
        <v>G</v>
      </c>
      <c r="B19" s="73">
        <f>'30 Nov 18'!B19:C19</f>
        <v>0</v>
      </c>
      <c r="C19" s="73"/>
      <c r="D19" s="33">
        <f>'30 Nov 18'!D19</f>
        <v>0</v>
      </c>
      <c r="E19" s="39" t="str">
        <f>'30 Nov 18'!E19</f>
        <v>G</v>
      </c>
      <c r="F19" s="23">
        <f>'30 Nov 18'!F19</f>
        <v>0</v>
      </c>
      <c r="G19" s="73">
        <f>'30 Nov 18'!G19</f>
        <v>0</v>
      </c>
      <c r="H19" s="74">
        <f>'1 Jun 18'!H19</f>
        <v>0</v>
      </c>
      <c r="J19" s="7" t="s">
        <v>9</v>
      </c>
      <c r="K19" s="8">
        <v>2</v>
      </c>
      <c r="L19" s="4">
        <f t="shared" si="0"/>
        <v>4</v>
      </c>
    </row>
    <row r="20" spans="1:12" ht="30" customHeight="1" x14ac:dyDescent="0.25">
      <c r="A20" s="32" t="str">
        <f>'30 Nov 18'!A20</f>
        <v>G</v>
      </c>
      <c r="B20" s="73">
        <f>'30 Nov 18'!B20:C20</f>
        <v>0</v>
      </c>
      <c r="C20" s="73"/>
      <c r="D20" s="33">
        <f>'30 Nov 18'!D20</f>
        <v>0</v>
      </c>
      <c r="E20" s="39" t="str">
        <f>'30 Nov 18'!E20</f>
        <v>G</v>
      </c>
      <c r="F20" s="23">
        <f>'30 Nov 18'!F20</f>
        <v>0</v>
      </c>
      <c r="G20" s="73">
        <f>'30 Nov 18'!G20</f>
        <v>0</v>
      </c>
      <c r="H20" s="74">
        <f>'1 Jun 18'!H20</f>
        <v>0</v>
      </c>
      <c r="J20" s="7" t="s">
        <v>8</v>
      </c>
      <c r="K20" s="8">
        <v>3</v>
      </c>
      <c r="L20" s="4">
        <f t="shared" si="0"/>
        <v>4</v>
      </c>
    </row>
    <row r="21" spans="1:12" ht="30" customHeight="1" x14ac:dyDescent="0.25">
      <c r="A21" s="32" t="str">
        <f>'30 Nov 18'!A21</f>
        <v>G</v>
      </c>
      <c r="B21" s="73">
        <f>'30 Nov 18'!B21:C21</f>
        <v>0</v>
      </c>
      <c r="C21" s="73"/>
      <c r="D21" s="33">
        <f>'30 Nov 18'!D21</f>
        <v>0</v>
      </c>
      <c r="E21" s="39" t="str">
        <f>'30 Nov 18'!E21</f>
        <v>G</v>
      </c>
      <c r="F21" s="23">
        <f>'30 Nov 18'!F21</f>
        <v>0</v>
      </c>
      <c r="G21" s="73">
        <f>'30 Nov 18'!G21</f>
        <v>0</v>
      </c>
      <c r="H21" s="74">
        <f>'1 Jun 18'!H21</f>
        <v>0</v>
      </c>
      <c r="J21" s="7" t="s">
        <v>13</v>
      </c>
      <c r="K21" s="8">
        <v>1</v>
      </c>
      <c r="L21" s="4">
        <f t="shared" si="0"/>
        <v>4</v>
      </c>
    </row>
    <row r="22" spans="1:12" ht="30" customHeight="1" x14ac:dyDescent="0.25">
      <c r="A22" s="32" t="str">
        <f>'30 Nov 18'!A22</f>
        <v>G</v>
      </c>
      <c r="B22" s="73">
        <f>'30 Nov 18'!B22:C22</f>
        <v>0</v>
      </c>
      <c r="C22" s="73"/>
      <c r="D22" s="33">
        <f>'30 Nov 18'!D22</f>
        <v>0</v>
      </c>
      <c r="E22" s="39" t="str">
        <f>'30 Nov 18'!E22</f>
        <v>G</v>
      </c>
      <c r="F22" s="23">
        <f>'30 Nov 18'!F22</f>
        <v>0</v>
      </c>
      <c r="G22" s="73">
        <f>'30 Nov 18'!G22</f>
        <v>0</v>
      </c>
      <c r="H22" s="74">
        <f>'1 Jun 18'!H22</f>
        <v>0</v>
      </c>
      <c r="J22" s="7" t="s">
        <v>10</v>
      </c>
      <c r="K22" s="8">
        <v>2</v>
      </c>
      <c r="L22" s="4">
        <f t="shared" si="0"/>
        <v>4</v>
      </c>
    </row>
    <row r="23" spans="1:12" ht="30" customHeight="1" x14ac:dyDescent="0.25">
      <c r="A23" s="32" t="str">
        <f>'30 Nov 18'!A23</f>
        <v>G</v>
      </c>
      <c r="B23" s="73">
        <f>'30 Nov 18'!B23:C23</f>
        <v>0</v>
      </c>
      <c r="C23" s="73"/>
      <c r="D23" s="33">
        <f>'30 Nov 18'!D23</f>
        <v>0</v>
      </c>
      <c r="E23" s="39" t="str">
        <f>'30 Nov 18'!E23</f>
        <v>G</v>
      </c>
      <c r="F23" s="23">
        <f>'30 Nov 18'!F23</f>
        <v>0</v>
      </c>
      <c r="G23" s="73">
        <f>'30 Nov 18'!G23</f>
        <v>0</v>
      </c>
      <c r="H23" s="74">
        <f>'1 Jun 18'!H23</f>
        <v>0</v>
      </c>
      <c r="J23" s="9" t="s">
        <v>11</v>
      </c>
      <c r="K23" s="10">
        <v>3</v>
      </c>
      <c r="L23" s="4">
        <f t="shared" si="0"/>
        <v>4</v>
      </c>
    </row>
    <row r="24" spans="1:12" ht="30" customHeight="1" thickBot="1" x14ac:dyDescent="0.3">
      <c r="A24" s="34" t="str">
        <f>'30 Nov 18'!A24</f>
        <v>G</v>
      </c>
      <c r="B24" s="75">
        <f>'30 Nov 18'!B24:C24</f>
        <v>0</v>
      </c>
      <c r="C24" s="75"/>
      <c r="D24" s="35">
        <f>'30 Nov 18'!D24</f>
        <v>0</v>
      </c>
      <c r="E24" s="40" t="str">
        <f>'30 Nov 18'!E24</f>
        <v>G</v>
      </c>
      <c r="F24" s="41">
        <f>'30 Nov 18'!F24</f>
        <v>0</v>
      </c>
      <c r="G24" s="75">
        <f>'30 Nov 18'!G24</f>
        <v>0</v>
      </c>
      <c r="H24" s="76">
        <f>'1 Jun 18'!H24</f>
        <v>0</v>
      </c>
      <c r="J24" s="2"/>
      <c r="K24" s="2"/>
      <c r="L24" s="4">
        <f t="shared" si="0"/>
        <v>4</v>
      </c>
    </row>
    <row r="25" spans="1:12" ht="15.75" thickTop="1" x14ac:dyDescent="0.25"/>
    <row r="26" spans="1:12" x14ac:dyDescent="0.25">
      <c r="A26" s="65"/>
      <c r="B26" s="65"/>
      <c r="C26" s="63" t="s">
        <v>43</v>
      </c>
      <c r="D26" s="63" t="s">
        <v>51</v>
      </c>
      <c r="E26" s="64"/>
      <c r="F26" s="63" t="s">
        <v>48</v>
      </c>
      <c r="G26" s="63" t="s">
        <v>46</v>
      </c>
      <c r="H26" s="63" t="s">
        <v>50</v>
      </c>
    </row>
    <row r="27" spans="1:12" x14ac:dyDescent="0.25">
      <c r="B27" s="14" t="s">
        <v>44</v>
      </c>
      <c r="C27" s="57">
        <f>'30 Nov 18'!C27</f>
        <v>0</v>
      </c>
      <c r="D27" s="57">
        <f>'30 Nov 18'!D27</f>
        <v>0</v>
      </c>
      <c r="E27" s="56"/>
      <c r="F27" s="57">
        <f>'30 Nov 18'!F27</f>
        <v>0</v>
      </c>
      <c r="G27" s="61">
        <f>D27+F27</f>
        <v>0</v>
      </c>
      <c r="H27" s="62" t="e">
        <f>(C27-G27)/C27</f>
        <v>#DIV/0!</v>
      </c>
    </row>
    <row r="28" spans="1:12" x14ac:dyDescent="0.25">
      <c r="B28" s="14" t="s">
        <v>49</v>
      </c>
      <c r="C28" s="57">
        <f>'30 Nov 18'!C28</f>
        <v>0</v>
      </c>
      <c r="D28" s="58"/>
      <c r="E28" s="56"/>
      <c r="F28" s="57">
        <f>'30 Nov 18'!F28</f>
        <v>0</v>
      </c>
      <c r="G28" s="61">
        <f t="shared" ref="G28:G29" si="1">D28+F28</f>
        <v>0</v>
      </c>
      <c r="H28" s="62" t="e">
        <f t="shared" ref="H28:H30" si="2">(C28-G28)/C28</f>
        <v>#DIV/0!</v>
      </c>
    </row>
    <row r="29" spans="1:12" x14ac:dyDescent="0.25">
      <c r="B29" s="14" t="s">
        <v>47</v>
      </c>
      <c r="C29" s="57">
        <f>'30 Nov 18'!C29</f>
        <v>0</v>
      </c>
      <c r="D29" s="57">
        <f>'30 Nov 18'!D29</f>
        <v>0</v>
      </c>
      <c r="E29" s="56"/>
      <c r="F29" s="58"/>
      <c r="G29" s="61">
        <f t="shared" si="1"/>
        <v>0</v>
      </c>
      <c r="H29" s="62" t="e">
        <f t="shared" si="2"/>
        <v>#DIV/0!</v>
      </c>
    </row>
    <row r="30" spans="1:12" x14ac:dyDescent="0.25">
      <c r="B30" s="55" t="s">
        <v>45</v>
      </c>
      <c r="C30" s="59">
        <f>SUM(C27:C29)</f>
        <v>0</v>
      </c>
      <c r="D30" s="59">
        <f>D27+D29</f>
        <v>0</v>
      </c>
      <c r="E30" s="56"/>
      <c r="F30" s="59">
        <f>F27+F28</f>
        <v>0</v>
      </c>
      <c r="G30" s="59">
        <f>SUM(G27:G29)</f>
        <v>0</v>
      </c>
      <c r="H30" s="60" t="e">
        <f t="shared" si="2"/>
        <v>#DIV/0!</v>
      </c>
    </row>
  </sheetData>
  <mergeCells count="28">
    <mergeCell ref="A9:B9"/>
    <mergeCell ref="D9:E9"/>
    <mergeCell ref="A6:B6"/>
    <mergeCell ref="D6:E6"/>
    <mergeCell ref="A7:B7"/>
    <mergeCell ref="A8:B8"/>
    <mergeCell ref="D8:E8"/>
    <mergeCell ref="A10:B10"/>
    <mergeCell ref="A11:B11"/>
    <mergeCell ref="C11:H11"/>
    <mergeCell ref="G17:H17"/>
    <mergeCell ref="B18:C18"/>
    <mergeCell ref="G18:H18"/>
    <mergeCell ref="C15:H15"/>
    <mergeCell ref="C12:H12"/>
    <mergeCell ref="C13:H13"/>
    <mergeCell ref="B19:C19"/>
    <mergeCell ref="G19:H19"/>
    <mergeCell ref="B20:C20"/>
    <mergeCell ref="G20:H20"/>
    <mergeCell ref="B21:C21"/>
    <mergeCell ref="G21:H21"/>
    <mergeCell ref="B22:C22"/>
    <mergeCell ref="G22:H22"/>
    <mergeCell ref="B23:C23"/>
    <mergeCell ref="G23:H23"/>
    <mergeCell ref="B24:C24"/>
    <mergeCell ref="G24:H24"/>
  </mergeCells>
  <conditionalFormatting sqref="A18:A24 E18:E24">
    <cfRule type="cellIs" dxfId="13" priority="2" operator="equal">
      <formula>"G"</formula>
    </cfRule>
    <cfRule type="cellIs" dxfId="12" priority="3" operator="equal">
      <formula>"A"</formula>
    </cfRule>
    <cfRule type="cellIs" dxfId="11" priority="4" operator="equal">
      <formula>"R"</formula>
    </cfRule>
  </conditionalFormatting>
  <conditionalFormatting sqref="C6">
    <cfRule type="cellIs" dxfId="10" priority="5" operator="equal">
      <formula>"GREEN"</formula>
    </cfRule>
    <cfRule type="cellIs" dxfId="9" priority="6" operator="equal">
      <formula>"AMBER"</formula>
    </cfRule>
    <cfRule type="cellIs" dxfId="8" priority="7" operator="equal">
      <formula>"RED"</formula>
    </cfRule>
  </conditionalFormatting>
  <conditionalFormatting sqref="H27:H30">
    <cfRule type="cellIs" dxfId="7"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headerFooter>
    <oddFooter>&amp;L&amp;F / &amp;A
ACU confidentiality: Internal General&amp;COriginal copy stored in &amp;KC00000&lt;add path to report location&gt;&amp;RPrinted on &amp;D, &amp;T</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3:L30"/>
  <sheetViews>
    <sheetView workbookViewId="0"/>
  </sheetViews>
  <sheetFormatPr defaultRowHeight="15" x14ac:dyDescent="0.25"/>
  <cols>
    <col min="1" max="1" width="2.7109375" style="11" customWidth="1"/>
    <col min="2" max="2" width="15.7109375" style="11" customWidth="1"/>
    <col min="3" max="3" width="30.7109375" style="11" customWidth="1"/>
    <col min="4" max="4" width="15.7109375" style="11" customWidth="1"/>
    <col min="5" max="5" width="2.7109375" style="11" customWidth="1"/>
    <col min="6" max="6" width="30.7109375" style="11" customWidth="1"/>
    <col min="7" max="7" width="15.7109375" style="11" customWidth="1"/>
    <col min="8" max="8" width="30.7109375" style="11" customWidth="1"/>
    <col min="9" max="9" width="9.140625" style="11"/>
    <col min="10" max="11" width="9.140625" style="11" hidden="1" customWidth="1"/>
    <col min="12" max="12" width="9.7109375" style="11" hidden="1" customWidth="1"/>
    <col min="13" max="16384" width="9.140625" style="11"/>
  </cols>
  <sheetData>
    <row r="3" spans="1:12" x14ac:dyDescent="0.25">
      <c r="E3" s="12" t="str">
        <f>Summary!E3</f>
        <v>&lt;PROJECT NAME&gt;</v>
      </c>
    </row>
    <row r="4" spans="1:12" x14ac:dyDescent="0.25">
      <c r="E4" s="12" t="str">
        <f>Summary!E4</f>
        <v>Project Status Report - Summary</v>
      </c>
    </row>
    <row r="6" spans="1:12" x14ac:dyDescent="0.25">
      <c r="A6" s="78" t="s">
        <v>4</v>
      </c>
      <c r="B6" s="78"/>
      <c r="C6" s="16" t="str">
        <f>IF(SUM(L18:L24)&lt;=35,"GREEN",IF(SUM(L18:L24)&lt;=56,"AMBER","RED"))</f>
        <v>GREEN</v>
      </c>
      <c r="D6" s="79" t="s">
        <v>5</v>
      </c>
      <c r="E6" s="80"/>
      <c r="F6" s="15">
        <f>MAX(D18:D24)</f>
        <v>0</v>
      </c>
    </row>
    <row r="7" spans="1:12" x14ac:dyDescent="0.25">
      <c r="A7" s="86"/>
      <c r="B7" s="86"/>
    </row>
    <row r="8" spans="1:12" x14ac:dyDescent="0.25">
      <c r="A8" s="78" t="s">
        <v>63</v>
      </c>
      <c r="B8" s="78"/>
      <c r="C8" s="13">
        <f>'14 Dec 18'!C8</f>
        <v>0</v>
      </c>
      <c r="D8" s="79" t="s">
        <v>30</v>
      </c>
      <c r="E8" s="80"/>
      <c r="F8" s="13">
        <f>'14 Dec 18'!F8</f>
        <v>0</v>
      </c>
      <c r="G8" s="14" t="s">
        <v>7</v>
      </c>
      <c r="H8" s="22">
        <f ca="1">first+(_xlfn.SHEET()-3)*Freq</f>
        <v>43462</v>
      </c>
    </row>
    <row r="9" spans="1:12" x14ac:dyDescent="0.25">
      <c r="A9" s="78" t="s">
        <v>29</v>
      </c>
      <c r="B9" s="78"/>
      <c r="C9" s="13">
        <f>'14 Dec 18'!C9</f>
        <v>0</v>
      </c>
      <c r="D9" s="79" t="s">
        <v>31</v>
      </c>
      <c r="E9" s="80"/>
      <c r="F9" s="13">
        <f>'14 Dec 18'!F9</f>
        <v>0</v>
      </c>
    </row>
    <row r="10" spans="1:12" x14ac:dyDescent="0.25">
      <c r="A10" s="86"/>
      <c r="B10" s="86"/>
    </row>
    <row r="11" spans="1:12" x14ac:dyDescent="0.25">
      <c r="A11" s="78" t="s">
        <v>0</v>
      </c>
      <c r="B11" s="78"/>
      <c r="C11" s="81" t="str">
        <f>'14 Dec 18'!C11:H11</f>
        <v>&lt;Add the project overall objective / goal here&gt;</v>
      </c>
      <c r="D11" s="82"/>
      <c r="E11" s="82"/>
      <c r="F11" s="82"/>
      <c r="G11" s="82"/>
      <c r="H11" s="83"/>
    </row>
    <row r="12" spans="1:12" x14ac:dyDescent="0.25">
      <c r="A12" s="14"/>
      <c r="B12" s="14" t="s">
        <v>69</v>
      </c>
      <c r="C12" s="81" t="str">
        <f>'14 Dec 18'!C12:H12</f>
        <v>&lt;Add the benefit(s) to students here at a headline level&gt;</v>
      </c>
      <c r="D12" s="82"/>
      <c r="E12" s="82"/>
      <c r="F12" s="82"/>
      <c r="G12" s="82"/>
      <c r="H12" s="83"/>
    </row>
    <row r="13" spans="1:12" x14ac:dyDescent="0.25">
      <c r="A13" s="14"/>
      <c r="B13" s="14" t="s">
        <v>70</v>
      </c>
      <c r="C13" s="81" t="str">
        <f>'14 Dec 18'!C13:H13</f>
        <v>&lt;Add the benefit(s) to staff here at a headline level&gt;</v>
      </c>
      <c r="D13" s="82"/>
      <c r="E13" s="82"/>
      <c r="F13" s="82"/>
      <c r="G13" s="82"/>
      <c r="H13" s="83"/>
    </row>
    <row r="14" spans="1:12" x14ac:dyDescent="0.25">
      <c r="A14" s="14"/>
      <c r="B14" s="14"/>
    </row>
    <row r="15" spans="1:12" ht="30" customHeight="1" x14ac:dyDescent="0.25">
      <c r="A15" s="14"/>
      <c r="B15" s="71" t="s">
        <v>57</v>
      </c>
      <c r="C15" s="81"/>
      <c r="D15" s="87"/>
      <c r="E15" s="87"/>
      <c r="F15" s="87"/>
      <c r="G15" s="87"/>
      <c r="H15" s="88"/>
    </row>
    <row r="16" spans="1:12" ht="15.75" thickBot="1" x14ac:dyDescent="0.3">
      <c r="L16" s="11">
        <f>SUM(L18:L24)</f>
        <v>28</v>
      </c>
    </row>
    <row r="17" spans="1:12" ht="15.75" thickTop="1" x14ac:dyDescent="0.25">
      <c r="A17" s="27"/>
      <c r="B17" s="28" t="s">
        <v>1</v>
      </c>
      <c r="C17" s="28"/>
      <c r="D17" s="29" t="s">
        <v>2</v>
      </c>
      <c r="E17" s="36"/>
      <c r="F17" s="37" t="s">
        <v>3</v>
      </c>
      <c r="G17" s="84" t="s">
        <v>6</v>
      </c>
      <c r="H17" s="85"/>
      <c r="J17" s="5" t="s">
        <v>15</v>
      </c>
      <c r="K17" s="6" t="s">
        <v>16</v>
      </c>
      <c r="L17" s="3" t="s">
        <v>14</v>
      </c>
    </row>
    <row r="18" spans="1:12" ht="30" customHeight="1" x14ac:dyDescent="0.25">
      <c r="A18" s="30" t="str">
        <f>'14 Dec 18'!A18</f>
        <v>G</v>
      </c>
      <c r="B18" s="72">
        <f>'14 Dec 18'!B18:C18</f>
        <v>0</v>
      </c>
      <c r="C18" s="72"/>
      <c r="D18" s="31">
        <f>'14 Dec 18'!D18</f>
        <v>0</v>
      </c>
      <c r="E18" s="38" t="str">
        <f>'14 Dec 18'!E18</f>
        <v>G</v>
      </c>
      <c r="F18" s="24">
        <f>'14 Dec 18'!F18</f>
        <v>0</v>
      </c>
      <c r="G18" s="72">
        <f>'14 Dec 18'!G18</f>
        <v>0</v>
      </c>
      <c r="H18" s="77">
        <f>'1 Jun 18'!H18</f>
        <v>0</v>
      </c>
      <c r="J18" s="7" t="s">
        <v>12</v>
      </c>
      <c r="K18" s="8">
        <v>1</v>
      </c>
      <c r="L18" s="4">
        <f t="shared" ref="L18:L24" si="0">VLOOKUP(A18,points,2,FALSE)+3*VLOOKUP(E18,points,2,FALSE)</f>
        <v>4</v>
      </c>
    </row>
    <row r="19" spans="1:12" ht="30" customHeight="1" x14ac:dyDescent="0.25">
      <c r="A19" s="32" t="str">
        <f>'14 Dec 18'!A19</f>
        <v>G</v>
      </c>
      <c r="B19" s="73">
        <f>'14 Dec 18'!B19:C19</f>
        <v>0</v>
      </c>
      <c r="C19" s="73"/>
      <c r="D19" s="33">
        <f>'14 Dec 18'!D19</f>
        <v>0</v>
      </c>
      <c r="E19" s="39" t="str">
        <f>'14 Dec 18'!E19</f>
        <v>G</v>
      </c>
      <c r="F19" s="23">
        <f>'14 Dec 18'!F19</f>
        <v>0</v>
      </c>
      <c r="G19" s="73">
        <f>'14 Dec 18'!G19</f>
        <v>0</v>
      </c>
      <c r="H19" s="74">
        <f>'1 Jun 18'!H19</f>
        <v>0</v>
      </c>
      <c r="J19" s="7" t="s">
        <v>9</v>
      </c>
      <c r="K19" s="8">
        <v>2</v>
      </c>
      <c r="L19" s="4">
        <f t="shared" si="0"/>
        <v>4</v>
      </c>
    </row>
    <row r="20" spans="1:12" ht="30" customHeight="1" x14ac:dyDescent="0.25">
      <c r="A20" s="32" t="str">
        <f>'14 Dec 18'!A20</f>
        <v>G</v>
      </c>
      <c r="B20" s="73">
        <f>'14 Dec 18'!B20:C20</f>
        <v>0</v>
      </c>
      <c r="C20" s="73"/>
      <c r="D20" s="33">
        <f>'14 Dec 18'!D20</f>
        <v>0</v>
      </c>
      <c r="E20" s="39" t="str">
        <f>'14 Dec 18'!E20</f>
        <v>G</v>
      </c>
      <c r="F20" s="23">
        <f>'14 Dec 18'!F20</f>
        <v>0</v>
      </c>
      <c r="G20" s="73">
        <f>'14 Dec 18'!G20</f>
        <v>0</v>
      </c>
      <c r="H20" s="74">
        <f>'1 Jun 18'!H20</f>
        <v>0</v>
      </c>
      <c r="J20" s="7" t="s">
        <v>8</v>
      </c>
      <c r="K20" s="8">
        <v>3</v>
      </c>
      <c r="L20" s="4">
        <f t="shared" si="0"/>
        <v>4</v>
      </c>
    </row>
    <row r="21" spans="1:12" ht="30" customHeight="1" x14ac:dyDescent="0.25">
      <c r="A21" s="32" t="str">
        <f>'14 Dec 18'!A21</f>
        <v>G</v>
      </c>
      <c r="B21" s="73">
        <f>'14 Dec 18'!B21:C21</f>
        <v>0</v>
      </c>
      <c r="C21" s="73"/>
      <c r="D21" s="33">
        <f>'14 Dec 18'!D21</f>
        <v>0</v>
      </c>
      <c r="E21" s="39" t="str">
        <f>'14 Dec 18'!E21</f>
        <v>G</v>
      </c>
      <c r="F21" s="23">
        <f>'14 Dec 18'!F21</f>
        <v>0</v>
      </c>
      <c r="G21" s="73">
        <f>'14 Dec 18'!G21</f>
        <v>0</v>
      </c>
      <c r="H21" s="74">
        <f>'1 Jun 18'!H21</f>
        <v>0</v>
      </c>
      <c r="J21" s="7" t="s">
        <v>13</v>
      </c>
      <c r="K21" s="8">
        <v>1</v>
      </c>
      <c r="L21" s="4">
        <f t="shared" si="0"/>
        <v>4</v>
      </c>
    </row>
    <row r="22" spans="1:12" ht="30" customHeight="1" x14ac:dyDescent="0.25">
      <c r="A22" s="32" t="str">
        <f>'14 Dec 18'!A22</f>
        <v>G</v>
      </c>
      <c r="B22" s="73">
        <f>'14 Dec 18'!B22:C22</f>
        <v>0</v>
      </c>
      <c r="C22" s="73"/>
      <c r="D22" s="33">
        <f>'14 Dec 18'!D22</f>
        <v>0</v>
      </c>
      <c r="E22" s="39" t="str">
        <f>'14 Dec 18'!E22</f>
        <v>G</v>
      </c>
      <c r="F22" s="23">
        <f>'14 Dec 18'!F22</f>
        <v>0</v>
      </c>
      <c r="G22" s="73">
        <f>'14 Dec 18'!G22</f>
        <v>0</v>
      </c>
      <c r="H22" s="74">
        <f>'1 Jun 18'!H22</f>
        <v>0</v>
      </c>
      <c r="J22" s="7" t="s">
        <v>10</v>
      </c>
      <c r="K22" s="8">
        <v>2</v>
      </c>
      <c r="L22" s="4">
        <f t="shared" si="0"/>
        <v>4</v>
      </c>
    </row>
    <row r="23" spans="1:12" ht="30" customHeight="1" x14ac:dyDescent="0.25">
      <c r="A23" s="32" t="str">
        <f>'14 Dec 18'!A23</f>
        <v>G</v>
      </c>
      <c r="B23" s="73">
        <f>'14 Dec 18'!B23:C23</f>
        <v>0</v>
      </c>
      <c r="C23" s="73"/>
      <c r="D23" s="33">
        <f>'14 Dec 18'!D23</f>
        <v>0</v>
      </c>
      <c r="E23" s="39" t="str">
        <f>'14 Dec 18'!E23</f>
        <v>G</v>
      </c>
      <c r="F23" s="23">
        <f>'14 Dec 18'!F23</f>
        <v>0</v>
      </c>
      <c r="G23" s="73">
        <f>'14 Dec 18'!G23</f>
        <v>0</v>
      </c>
      <c r="H23" s="74">
        <f>'1 Jun 18'!H23</f>
        <v>0</v>
      </c>
      <c r="J23" s="9" t="s">
        <v>11</v>
      </c>
      <c r="K23" s="10">
        <v>3</v>
      </c>
      <c r="L23" s="4">
        <f t="shared" si="0"/>
        <v>4</v>
      </c>
    </row>
    <row r="24" spans="1:12" ht="30" customHeight="1" thickBot="1" x14ac:dyDescent="0.3">
      <c r="A24" s="34" t="str">
        <f>'14 Dec 18'!A24</f>
        <v>G</v>
      </c>
      <c r="B24" s="75">
        <f>'14 Dec 18'!B24:C24</f>
        <v>0</v>
      </c>
      <c r="C24" s="75"/>
      <c r="D24" s="35">
        <f>'14 Dec 18'!D24</f>
        <v>0</v>
      </c>
      <c r="E24" s="40" t="str">
        <f>'14 Dec 18'!E24</f>
        <v>G</v>
      </c>
      <c r="F24" s="41">
        <f>'14 Dec 18'!F24</f>
        <v>0</v>
      </c>
      <c r="G24" s="75">
        <f>'14 Dec 18'!G24</f>
        <v>0</v>
      </c>
      <c r="H24" s="76">
        <f>'1 Jun 18'!H24</f>
        <v>0</v>
      </c>
      <c r="J24" s="2"/>
      <c r="K24" s="2"/>
      <c r="L24" s="4">
        <f t="shared" si="0"/>
        <v>4</v>
      </c>
    </row>
    <row r="25" spans="1:12" ht="15.75" thickTop="1" x14ac:dyDescent="0.25"/>
    <row r="26" spans="1:12" x14ac:dyDescent="0.25">
      <c r="A26" s="65"/>
      <c r="B26" s="65"/>
      <c r="C26" s="63" t="s">
        <v>43</v>
      </c>
      <c r="D26" s="63" t="s">
        <v>51</v>
      </c>
      <c r="E26" s="64"/>
      <c r="F26" s="63" t="s">
        <v>48</v>
      </c>
      <c r="G26" s="63" t="s">
        <v>46</v>
      </c>
      <c r="H26" s="63" t="s">
        <v>50</v>
      </c>
    </row>
    <row r="27" spans="1:12" x14ac:dyDescent="0.25">
      <c r="B27" s="14" t="s">
        <v>44</v>
      </c>
      <c r="C27" s="57">
        <f>'14 Dec 18'!C27</f>
        <v>0</v>
      </c>
      <c r="D27" s="57">
        <f>'14 Dec 18'!D27</f>
        <v>0</v>
      </c>
      <c r="E27" s="56"/>
      <c r="F27" s="57">
        <f>'14 Dec 18'!F27</f>
        <v>0</v>
      </c>
      <c r="G27" s="61">
        <f>D27+F27</f>
        <v>0</v>
      </c>
      <c r="H27" s="62" t="e">
        <f>(C27-G27)/C27</f>
        <v>#DIV/0!</v>
      </c>
    </row>
    <row r="28" spans="1:12" x14ac:dyDescent="0.25">
      <c r="B28" s="14" t="s">
        <v>49</v>
      </c>
      <c r="C28" s="57">
        <f>'14 Dec 18'!C28</f>
        <v>0</v>
      </c>
      <c r="D28" s="58"/>
      <c r="E28" s="56"/>
      <c r="F28" s="57">
        <f>'14 Dec 18'!F28</f>
        <v>0</v>
      </c>
      <c r="G28" s="61">
        <f t="shared" ref="G28:G29" si="1">D28+F28</f>
        <v>0</v>
      </c>
      <c r="H28" s="62" t="e">
        <f t="shared" ref="H28:H30" si="2">(C28-G28)/C28</f>
        <v>#DIV/0!</v>
      </c>
    </row>
    <row r="29" spans="1:12" x14ac:dyDescent="0.25">
      <c r="B29" s="14" t="s">
        <v>47</v>
      </c>
      <c r="C29" s="57">
        <f>'14 Dec 18'!C29</f>
        <v>0</v>
      </c>
      <c r="D29" s="57">
        <f>'14 Dec 18'!D29</f>
        <v>0</v>
      </c>
      <c r="E29" s="56"/>
      <c r="F29" s="58"/>
      <c r="G29" s="61">
        <f t="shared" si="1"/>
        <v>0</v>
      </c>
      <c r="H29" s="62" t="e">
        <f t="shared" si="2"/>
        <v>#DIV/0!</v>
      </c>
    </row>
    <row r="30" spans="1:12" x14ac:dyDescent="0.25">
      <c r="B30" s="55" t="s">
        <v>45</v>
      </c>
      <c r="C30" s="59">
        <f>SUM(C27:C29)</f>
        <v>0</v>
      </c>
      <c r="D30" s="59">
        <f>D27+D29</f>
        <v>0</v>
      </c>
      <c r="E30" s="56"/>
      <c r="F30" s="59">
        <f>F27+F28</f>
        <v>0</v>
      </c>
      <c r="G30" s="59">
        <f>SUM(G27:G29)</f>
        <v>0</v>
      </c>
      <c r="H30" s="60" t="e">
        <f t="shared" si="2"/>
        <v>#DIV/0!</v>
      </c>
    </row>
  </sheetData>
  <mergeCells count="28">
    <mergeCell ref="A9:B9"/>
    <mergeCell ref="D9:E9"/>
    <mergeCell ref="A6:B6"/>
    <mergeCell ref="D6:E6"/>
    <mergeCell ref="A7:B7"/>
    <mergeCell ref="A8:B8"/>
    <mergeCell ref="D8:E8"/>
    <mergeCell ref="A10:B10"/>
    <mergeCell ref="A11:B11"/>
    <mergeCell ref="C11:H11"/>
    <mergeCell ref="G17:H17"/>
    <mergeCell ref="B18:C18"/>
    <mergeCell ref="G18:H18"/>
    <mergeCell ref="C15:H15"/>
    <mergeCell ref="C12:H12"/>
    <mergeCell ref="C13:H13"/>
    <mergeCell ref="B19:C19"/>
    <mergeCell ref="G19:H19"/>
    <mergeCell ref="B20:C20"/>
    <mergeCell ref="G20:H20"/>
    <mergeCell ref="B21:C21"/>
    <mergeCell ref="G21:H21"/>
    <mergeCell ref="B22:C22"/>
    <mergeCell ref="G22:H22"/>
    <mergeCell ref="B23:C23"/>
    <mergeCell ref="G23:H23"/>
    <mergeCell ref="B24:C24"/>
    <mergeCell ref="G24:H24"/>
  </mergeCells>
  <conditionalFormatting sqref="A18:A24 E18:E24">
    <cfRule type="cellIs" dxfId="6" priority="2" operator="equal">
      <formula>"G"</formula>
    </cfRule>
    <cfRule type="cellIs" dxfId="5" priority="3" operator="equal">
      <formula>"A"</formula>
    </cfRule>
    <cfRule type="cellIs" dxfId="4" priority="4" operator="equal">
      <formula>"R"</formula>
    </cfRule>
  </conditionalFormatting>
  <conditionalFormatting sqref="C6">
    <cfRule type="cellIs" dxfId="3" priority="5" operator="equal">
      <formula>"GREEN"</formula>
    </cfRule>
    <cfRule type="cellIs" dxfId="2" priority="6" operator="equal">
      <formula>"AMBER"</formula>
    </cfRule>
    <cfRule type="cellIs" dxfId="1" priority="7" operator="equal">
      <formula>"RED"</formula>
    </cfRule>
  </conditionalFormatting>
  <conditionalFormatting sqref="H27:H30">
    <cfRule type="cellIs" dxfId="0"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headerFooter>
    <oddFooter>&amp;L&amp;F / &amp;A
ACU confidentiality: Internal General&amp;COriginal copy stored in &amp;KC00000&lt;add path to report location&gt;&amp;RPrinted on &amp;D,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S30"/>
  <sheetViews>
    <sheetView showGridLines="0" zoomScaleNormal="100" workbookViewId="0"/>
  </sheetViews>
  <sheetFormatPr defaultRowHeight="15" x14ac:dyDescent="0.25"/>
  <cols>
    <col min="1" max="1" width="2.7109375" customWidth="1"/>
    <col min="2" max="2" width="15.7109375" customWidth="1"/>
    <col min="3" max="3" width="30.7109375" customWidth="1"/>
    <col min="4" max="4" width="15.7109375" customWidth="1"/>
    <col min="5" max="5" width="2.7109375" customWidth="1"/>
    <col min="6" max="6" width="30.7109375" customWidth="1"/>
    <col min="7" max="7" width="15.7109375" customWidth="1"/>
    <col min="8" max="8" width="30.7109375" customWidth="1"/>
    <col min="10" max="12" width="0" hidden="1" customWidth="1"/>
    <col min="13" max="28" width="2.7109375" customWidth="1"/>
    <col min="29" max="29" width="1.7109375" customWidth="1"/>
    <col min="30" max="45" width="2.7109375" customWidth="1"/>
  </cols>
  <sheetData>
    <row r="2" spans="1:45" x14ac:dyDescent="0.25">
      <c r="C2" s="70" t="s">
        <v>56</v>
      </c>
      <c r="D2" s="70"/>
      <c r="E2" s="70"/>
      <c r="F2" s="70"/>
    </row>
    <row r="3" spans="1:45" s="11" customFormat="1" x14ac:dyDescent="0.25">
      <c r="E3" s="12" t="s">
        <v>32</v>
      </c>
      <c r="G3" s="11" t="s">
        <v>41</v>
      </c>
      <c r="H3" s="17">
        <v>43252</v>
      </c>
    </row>
    <row r="4" spans="1:45" s="11" customFormat="1" x14ac:dyDescent="0.25">
      <c r="E4" s="12" t="s">
        <v>38</v>
      </c>
      <c r="G4" s="11" t="s">
        <v>42</v>
      </c>
      <c r="H4" s="11">
        <v>14</v>
      </c>
    </row>
    <row r="5" spans="1:45" s="11" customFormat="1" x14ac:dyDescent="0.25">
      <c r="M5" s="11" t="s">
        <v>35</v>
      </c>
    </row>
    <row r="6" spans="1:45" s="11" customFormat="1" x14ac:dyDescent="0.25">
      <c r="A6" s="78" t="s">
        <v>4</v>
      </c>
      <c r="B6" s="78"/>
      <c r="C6" s="16" t="e">
        <f>IF(SUM(L18:L24)&lt;=35,"GREEN",IF(SUM(L18:L24)&lt;=56,"AMBER","RED"))</f>
        <v>#N/A</v>
      </c>
      <c r="D6" s="79" t="s">
        <v>5</v>
      </c>
      <c r="E6" s="80"/>
      <c r="F6" s="15">
        <f>MAX(D18:D24)</f>
        <v>0</v>
      </c>
      <c r="G6" s="14" t="s">
        <v>64</v>
      </c>
      <c r="H6" s="15"/>
      <c r="I6" s="21" t="s">
        <v>37</v>
      </c>
      <c r="M6" s="18" t="str">
        <f>'1 Jun 18'!C6</f>
        <v>GREEN</v>
      </c>
      <c r="N6" s="19" t="str">
        <f>'15 Jun 18'!C6</f>
        <v>GREEN</v>
      </c>
      <c r="O6" s="19" t="str">
        <f>'29 Jun 18'!C6</f>
        <v>GREEN</v>
      </c>
      <c r="P6" s="20" t="str">
        <f>'13 Jul 18'!C6</f>
        <v>GREEN</v>
      </c>
      <c r="Q6" s="18" t="str">
        <f>'27 Jul 18'!C6</f>
        <v>GREEN</v>
      </c>
      <c r="R6" s="19" t="str">
        <f>'10 Aug 18'!C6</f>
        <v>GREEN</v>
      </c>
      <c r="S6" s="19" t="str">
        <f>'24 Aug 18'!C6</f>
        <v>GREEN</v>
      </c>
      <c r="T6" s="20" t="str">
        <f>'7 Sep 18'!C6</f>
        <v>GREEN</v>
      </c>
      <c r="U6" s="18" t="str">
        <f>'21 Sep 18'!C6</f>
        <v>GREEN</v>
      </c>
      <c r="V6" s="19" t="str">
        <f>'5 Oct 18'!C6</f>
        <v>GREEN</v>
      </c>
      <c r="W6" s="19" t="str">
        <f>'19 Oct 18'!C6</f>
        <v>GREEN</v>
      </c>
      <c r="X6" s="20" t="str">
        <f>'2 Nov 18'!C6</f>
        <v>GREEN</v>
      </c>
      <c r="Y6" s="18" t="str">
        <f>'16 Nov 18'!C6</f>
        <v>GREEN</v>
      </c>
      <c r="Z6" s="19" t="str">
        <f>'30 Nov 18'!C6</f>
        <v>GREEN</v>
      </c>
      <c r="AA6" s="19" t="str">
        <f>'14 Dec 18'!C6</f>
        <v>GREEN</v>
      </c>
      <c r="AB6" s="20" t="str">
        <f>'28 Dec 18'!C6</f>
        <v>GREEN</v>
      </c>
      <c r="AC6" s="21" t="s">
        <v>37</v>
      </c>
    </row>
    <row r="7" spans="1:45" s="11" customFormat="1" x14ac:dyDescent="0.25">
      <c r="A7" s="86"/>
      <c r="B7" s="86"/>
    </row>
    <row r="8" spans="1:45" s="11" customFormat="1" x14ac:dyDescent="0.25">
      <c r="A8" s="78" t="s">
        <v>63</v>
      </c>
      <c r="B8" s="78"/>
      <c r="C8" s="13"/>
      <c r="D8" s="79" t="s">
        <v>30</v>
      </c>
      <c r="E8" s="80"/>
      <c r="F8" s="13"/>
      <c r="G8" s="14" t="s">
        <v>7</v>
      </c>
      <c r="H8" s="22"/>
    </row>
    <row r="9" spans="1:45" s="11" customFormat="1" x14ac:dyDescent="0.25">
      <c r="A9" s="78" t="s">
        <v>29</v>
      </c>
      <c r="B9" s="78"/>
      <c r="C9" s="13"/>
      <c r="D9" s="79" t="s">
        <v>31</v>
      </c>
      <c r="E9" s="80"/>
      <c r="F9" s="13"/>
    </row>
    <row r="10" spans="1:45" s="11" customFormat="1" x14ac:dyDescent="0.25">
      <c r="A10" s="86"/>
      <c r="B10" s="86"/>
    </row>
    <row r="11" spans="1:45" s="11" customFormat="1" x14ac:dyDescent="0.25">
      <c r="A11" s="78" t="s">
        <v>0</v>
      </c>
      <c r="B11" s="78"/>
      <c r="C11" s="81"/>
      <c r="D11" s="82"/>
      <c r="E11" s="82"/>
      <c r="F11" s="82"/>
      <c r="G11" s="82"/>
      <c r="H11" s="83"/>
    </row>
    <row r="12" spans="1:45" s="11" customFormat="1" x14ac:dyDescent="0.25">
      <c r="A12" s="14"/>
      <c r="B12" s="14" t="s">
        <v>69</v>
      </c>
      <c r="C12" s="81"/>
      <c r="D12" s="87"/>
      <c r="E12" s="87"/>
      <c r="F12" s="87"/>
      <c r="G12" s="87"/>
      <c r="H12" s="88"/>
    </row>
    <row r="13" spans="1:45" s="11" customFormat="1" x14ac:dyDescent="0.25">
      <c r="A13" s="14"/>
      <c r="B13" s="14" t="s">
        <v>70</v>
      </c>
      <c r="C13" s="81"/>
      <c r="D13" s="87"/>
      <c r="E13" s="87"/>
      <c r="F13" s="87"/>
      <c r="G13" s="87"/>
      <c r="H13" s="88"/>
    </row>
    <row r="14" spans="1:45" s="11" customFormat="1" x14ac:dyDescent="0.25">
      <c r="A14" s="14"/>
      <c r="B14" s="14"/>
    </row>
    <row r="15" spans="1:45" s="11" customFormat="1" ht="30" x14ac:dyDescent="0.25">
      <c r="A15" s="14"/>
      <c r="B15" s="71" t="s">
        <v>57</v>
      </c>
      <c r="C15" s="81"/>
      <c r="D15" s="87"/>
      <c r="E15" s="87"/>
      <c r="F15" s="87"/>
      <c r="G15" s="87"/>
      <c r="H15" s="88"/>
    </row>
    <row r="16" spans="1:45" s="11" customFormat="1" ht="15.75" thickBot="1" x14ac:dyDescent="0.3">
      <c r="L16" s="11" t="e">
        <f>SUM(L18:L24)</f>
        <v>#N/A</v>
      </c>
      <c r="AD16" s="17"/>
      <c r="AE16" s="17"/>
      <c r="AF16" s="17"/>
      <c r="AG16" s="17"/>
      <c r="AH16" s="17"/>
      <c r="AI16" s="17"/>
      <c r="AJ16" s="17"/>
      <c r="AK16" s="17"/>
      <c r="AL16" s="17"/>
      <c r="AM16" s="17"/>
      <c r="AN16" s="17"/>
      <c r="AO16" s="17"/>
      <c r="AP16" s="17"/>
      <c r="AQ16" s="17"/>
      <c r="AR16" s="17"/>
      <c r="AS16" s="17"/>
    </row>
    <row r="17" spans="1:45" s="11" customFormat="1" ht="15.75" thickTop="1" x14ac:dyDescent="0.25">
      <c r="A17" s="27"/>
      <c r="B17" s="28" t="s">
        <v>1</v>
      </c>
      <c r="C17" s="28"/>
      <c r="D17" s="29" t="s">
        <v>2</v>
      </c>
      <c r="E17" s="36"/>
      <c r="F17" s="37" t="s">
        <v>3</v>
      </c>
      <c r="G17" s="84" t="s">
        <v>6</v>
      </c>
      <c r="H17" s="85"/>
      <c r="J17" s="5" t="s">
        <v>15</v>
      </c>
      <c r="K17" s="6" t="s">
        <v>16</v>
      </c>
      <c r="L17" s="3" t="s">
        <v>14</v>
      </c>
      <c r="M17" s="11" t="s">
        <v>1</v>
      </c>
      <c r="AD17" s="11" t="s">
        <v>36</v>
      </c>
    </row>
    <row r="18" spans="1:45" s="11" customFormat="1" ht="30" customHeight="1" x14ac:dyDescent="0.25">
      <c r="A18" s="30"/>
      <c r="B18" s="72"/>
      <c r="C18" s="72"/>
      <c r="D18" s="31"/>
      <c r="E18" s="38"/>
      <c r="F18" s="24"/>
      <c r="G18" s="72"/>
      <c r="H18" s="77"/>
      <c r="J18" s="7" t="s">
        <v>12</v>
      </c>
      <c r="K18" s="8">
        <v>1</v>
      </c>
      <c r="L18" s="4" t="e">
        <f t="shared" ref="L18:L24" si="0">VLOOKUP(A18,points,2,FALSE)+3*VLOOKUP(E18,points,2,FALSE)</f>
        <v>#N/A</v>
      </c>
      <c r="M18" s="18" t="str">
        <f>'1 Jun 18'!A18</f>
        <v>G</v>
      </c>
      <c r="N18" s="19" t="str">
        <f>'15 Jun 18'!A18</f>
        <v>G</v>
      </c>
      <c r="O18" s="19" t="str">
        <f>'29 Jun 18'!A18</f>
        <v>G</v>
      </c>
      <c r="P18" s="20" t="str">
        <f>'13 Jul 18'!A18</f>
        <v>G</v>
      </c>
      <c r="Q18" s="18" t="str">
        <f>'27 Jul 18'!A18</f>
        <v>G</v>
      </c>
      <c r="R18" s="19" t="str">
        <f>'10 Aug 18'!A18</f>
        <v>G</v>
      </c>
      <c r="S18" s="19" t="str">
        <f>'24 Aug 18'!A18</f>
        <v>G</v>
      </c>
      <c r="T18" s="20" t="str">
        <f>'7 Sep 18'!A18</f>
        <v>G</v>
      </c>
      <c r="U18" s="18" t="str">
        <f>'21 Sep 18'!A18</f>
        <v>G</v>
      </c>
      <c r="V18" s="19" t="str">
        <f>'5 Oct 18'!A18</f>
        <v>G</v>
      </c>
      <c r="W18" s="19" t="str">
        <f>'19 Oct 18'!A18</f>
        <v>G</v>
      </c>
      <c r="X18" s="20" t="str">
        <f>'2 Nov 18'!A18</f>
        <v>G</v>
      </c>
      <c r="Y18" s="18" t="str">
        <f>'16 Nov 18'!A18</f>
        <v>G</v>
      </c>
      <c r="Z18" s="19" t="str">
        <f>'30 Nov 18'!A18</f>
        <v>G</v>
      </c>
      <c r="AA18" s="19" t="str">
        <f>'14 Dec 18'!A18</f>
        <v>G</v>
      </c>
      <c r="AB18" s="20" t="str">
        <f>'28 Dec 18'!A18</f>
        <v>G</v>
      </c>
      <c r="AD18" s="18" t="str">
        <f>'1 Jun 18'!E18</f>
        <v>G</v>
      </c>
      <c r="AE18" s="19" t="str">
        <f>'15 Jun 18'!E18</f>
        <v>G</v>
      </c>
      <c r="AF18" s="19" t="str">
        <f>'29 Jun 18'!E18</f>
        <v>G</v>
      </c>
      <c r="AG18" s="20" t="str">
        <f>'13 Jul 18'!E18</f>
        <v>G</v>
      </c>
      <c r="AH18" s="18" t="str">
        <f>'27 Jul 18'!E18</f>
        <v>G</v>
      </c>
      <c r="AI18" s="19" t="str">
        <f>'10 Aug 18'!E18</f>
        <v>G</v>
      </c>
      <c r="AJ18" s="19" t="str">
        <f>'24 Aug 18'!E18</f>
        <v>G</v>
      </c>
      <c r="AK18" s="20" t="str">
        <f>'7 Sep 18'!E18</f>
        <v>G</v>
      </c>
      <c r="AL18" s="18" t="str">
        <f>'21 Sep 18'!E18</f>
        <v>G</v>
      </c>
      <c r="AM18" s="19" t="str">
        <f>'5 Oct 18'!E18</f>
        <v>G</v>
      </c>
      <c r="AN18" s="19" t="str">
        <f>'19 Oct 18'!E18</f>
        <v>G</v>
      </c>
      <c r="AO18" s="20" t="str">
        <f>'2 Nov 18'!E18</f>
        <v>G</v>
      </c>
      <c r="AP18" s="18" t="str">
        <f>'16 Nov 18'!E18</f>
        <v>G</v>
      </c>
      <c r="AQ18" s="19" t="str">
        <f>'30 Nov 18'!E18</f>
        <v>G</v>
      </c>
      <c r="AR18" s="19" t="str">
        <f>'14 Dec 18'!E18</f>
        <v>G</v>
      </c>
      <c r="AS18" s="20" t="str">
        <f>'28 Dec 18'!E18</f>
        <v>G</v>
      </c>
    </row>
    <row r="19" spans="1:45" s="11" customFormat="1" ht="30" customHeight="1" x14ac:dyDescent="0.25">
      <c r="A19" s="32"/>
      <c r="B19" s="73"/>
      <c r="C19" s="73"/>
      <c r="D19" s="33"/>
      <c r="E19" s="39"/>
      <c r="F19" s="23"/>
      <c r="G19" s="73"/>
      <c r="H19" s="74"/>
      <c r="J19" s="7" t="s">
        <v>9</v>
      </c>
      <c r="K19" s="8">
        <v>2</v>
      </c>
      <c r="L19" s="4" t="e">
        <f t="shared" si="0"/>
        <v>#N/A</v>
      </c>
      <c r="M19" s="18" t="str">
        <f>'1 Jun 18'!A19</f>
        <v>G</v>
      </c>
      <c r="N19" s="19" t="str">
        <f>'15 Jun 18'!A19</f>
        <v>G</v>
      </c>
      <c r="O19" s="19" t="str">
        <f>'29 Jun 18'!A19</f>
        <v>G</v>
      </c>
      <c r="P19" s="20" t="str">
        <f>'13 Jul 18'!A19</f>
        <v>G</v>
      </c>
      <c r="Q19" s="18" t="str">
        <f>'27 Jul 18'!A19</f>
        <v>G</v>
      </c>
      <c r="R19" s="19" t="str">
        <f>'10 Aug 18'!A19</f>
        <v>G</v>
      </c>
      <c r="S19" s="19" t="str">
        <f>'24 Aug 18'!A19</f>
        <v>G</v>
      </c>
      <c r="T19" s="20" t="str">
        <f>'7 Sep 18'!A19</f>
        <v>G</v>
      </c>
      <c r="U19" s="18" t="str">
        <f>'21 Sep 18'!A19</f>
        <v>G</v>
      </c>
      <c r="V19" s="19" t="str">
        <f>'5 Oct 18'!A19</f>
        <v>G</v>
      </c>
      <c r="W19" s="19" t="str">
        <f>'19 Oct 18'!A19</f>
        <v>G</v>
      </c>
      <c r="X19" s="20" t="str">
        <f>'2 Nov 18'!A19</f>
        <v>G</v>
      </c>
      <c r="Y19" s="18" t="str">
        <f>'16 Nov 18'!A19</f>
        <v>G</v>
      </c>
      <c r="Z19" s="19" t="str">
        <f>'30 Nov 18'!A19</f>
        <v>G</v>
      </c>
      <c r="AA19" s="19" t="str">
        <f>'14 Dec 18'!A19</f>
        <v>G</v>
      </c>
      <c r="AB19" s="20" t="str">
        <f>'28 Dec 18'!A19</f>
        <v>G</v>
      </c>
      <c r="AD19" s="18" t="str">
        <f>'1 Jun 18'!E19</f>
        <v>G</v>
      </c>
      <c r="AE19" s="19" t="str">
        <f>'15 Jun 18'!E19</f>
        <v>G</v>
      </c>
      <c r="AF19" s="19" t="str">
        <f>'29 Jun 18'!E19</f>
        <v>G</v>
      </c>
      <c r="AG19" s="20" t="str">
        <f>'13 Jul 18'!E19</f>
        <v>G</v>
      </c>
      <c r="AH19" s="18" t="str">
        <f>'27 Jul 18'!E19</f>
        <v>G</v>
      </c>
      <c r="AI19" s="19" t="str">
        <f>'10 Aug 18'!E19</f>
        <v>G</v>
      </c>
      <c r="AJ19" s="19" t="str">
        <f>'24 Aug 18'!E19</f>
        <v>G</v>
      </c>
      <c r="AK19" s="20" t="str">
        <f>'7 Sep 18'!E19</f>
        <v>G</v>
      </c>
      <c r="AL19" s="18" t="str">
        <f>'21 Sep 18'!E19</f>
        <v>G</v>
      </c>
      <c r="AM19" s="19" t="str">
        <f>'5 Oct 18'!E19</f>
        <v>G</v>
      </c>
      <c r="AN19" s="19" t="str">
        <f>'19 Oct 18'!E19</f>
        <v>G</v>
      </c>
      <c r="AO19" s="20" t="str">
        <f>'2 Nov 18'!E19</f>
        <v>G</v>
      </c>
      <c r="AP19" s="18" t="str">
        <f>'16 Nov 18'!E19</f>
        <v>G</v>
      </c>
      <c r="AQ19" s="19" t="str">
        <f>'30 Nov 18'!E19</f>
        <v>G</v>
      </c>
      <c r="AR19" s="19" t="str">
        <f>'14 Dec 18'!E19</f>
        <v>G</v>
      </c>
      <c r="AS19" s="20" t="str">
        <f>'28 Dec 18'!E19</f>
        <v>G</v>
      </c>
    </row>
    <row r="20" spans="1:45" s="11" customFormat="1" ht="30" customHeight="1" x14ac:dyDescent="0.25">
      <c r="A20" s="32"/>
      <c r="B20" s="73"/>
      <c r="C20" s="73"/>
      <c r="D20" s="33"/>
      <c r="E20" s="39"/>
      <c r="F20" s="23"/>
      <c r="G20" s="73"/>
      <c r="H20" s="74"/>
      <c r="J20" s="7" t="s">
        <v>8</v>
      </c>
      <c r="K20" s="8">
        <v>3</v>
      </c>
      <c r="L20" s="4" t="e">
        <f t="shared" si="0"/>
        <v>#N/A</v>
      </c>
      <c r="M20" s="18" t="str">
        <f>'1 Jun 18'!A20</f>
        <v>G</v>
      </c>
      <c r="N20" s="19" t="str">
        <f>'15 Jun 18'!A20</f>
        <v>G</v>
      </c>
      <c r="O20" s="19" t="str">
        <f>'29 Jun 18'!A20</f>
        <v>G</v>
      </c>
      <c r="P20" s="20" t="str">
        <f>'13 Jul 18'!A20</f>
        <v>G</v>
      </c>
      <c r="Q20" s="18" t="str">
        <f>'27 Jul 18'!A20</f>
        <v>G</v>
      </c>
      <c r="R20" s="19" t="str">
        <f>'10 Aug 18'!A20</f>
        <v>G</v>
      </c>
      <c r="S20" s="19" t="str">
        <f>'24 Aug 18'!A20</f>
        <v>G</v>
      </c>
      <c r="T20" s="20" t="str">
        <f>'7 Sep 18'!A20</f>
        <v>G</v>
      </c>
      <c r="U20" s="18" t="str">
        <f>'21 Sep 18'!A20</f>
        <v>G</v>
      </c>
      <c r="V20" s="19" t="str">
        <f>'5 Oct 18'!A20</f>
        <v>G</v>
      </c>
      <c r="W20" s="19" t="str">
        <f>'19 Oct 18'!A20</f>
        <v>G</v>
      </c>
      <c r="X20" s="20" t="str">
        <f>'2 Nov 18'!A20</f>
        <v>G</v>
      </c>
      <c r="Y20" s="18" t="str">
        <f>'16 Nov 18'!A20</f>
        <v>G</v>
      </c>
      <c r="Z20" s="19" t="str">
        <f>'30 Nov 18'!A20</f>
        <v>G</v>
      </c>
      <c r="AA20" s="19" t="str">
        <f>'14 Dec 18'!A20</f>
        <v>G</v>
      </c>
      <c r="AB20" s="20" t="str">
        <f>'28 Dec 18'!A20</f>
        <v>G</v>
      </c>
      <c r="AD20" s="18" t="str">
        <f>'1 Jun 18'!E20</f>
        <v>G</v>
      </c>
      <c r="AE20" s="19" t="str">
        <f>'15 Jun 18'!E20</f>
        <v>G</v>
      </c>
      <c r="AF20" s="19" t="str">
        <f>'29 Jun 18'!E20</f>
        <v>G</v>
      </c>
      <c r="AG20" s="20" t="str">
        <f>'13 Jul 18'!E20</f>
        <v>G</v>
      </c>
      <c r="AH20" s="18" t="str">
        <f>'27 Jul 18'!E20</f>
        <v>G</v>
      </c>
      <c r="AI20" s="19" t="str">
        <f>'10 Aug 18'!E20</f>
        <v>G</v>
      </c>
      <c r="AJ20" s="19" t="str">
        <f>'24 Aug 18'!E20</f>
        <v>G</v>
      </c>
      <c r="AK20" s="20" t="str">
        <f>'7 Sep 18'!E20</f>
        <v>G</v>
      </c>
      <c r="AL20" s="18" t="str">
        <f>'21 Sep 18'!E20</f>
        <v>G</v>
      </c>
      <c r="AM20" s="19" t="str">
        <f>'5 Oct 18'!E20</f>
        <v>G</v>
      </c>
      <c r="AN20" s="19" t="str">
        <f>'19 Oct 18'!E20</f>
        <v>G</v>
      </c>
      <c r="AO20" s="20" t="str">
        <f>'2 Nov 18'!E20</f>
        <v>G</v>
      </c>
      <c r="AP20" s="18" t="str">
        <f>'16 Nov 18'!E20</f>
        <v>G</v>
      </c>
      <c r="AQ20" s="19" t="str">
        <f>'30 Nov 18'!E20</f>
        <v>G</v>
      </c>
      <c r="AR20" s="19" t="str">
        <f>'14 Dec 18'!E20</f>
        <v>G</v>
      </c>
      <c r="AS20" s="20" t="str">
        <f>'28 Dec 18'!E20</f>
        <v>G</v>
      </c>
    </row>
    <row r="21" spans="1:45" s="11" customFormat="1" ht="30" customHeight="1" x14ac:dyDescent="0.25">
      <c r="A21" s="32"/>
      <c r="B21" s="73"/>
      <c r="C21" s="73"/>
      <c r="D21" s="33"/>
      <c r="E21" s="39"/>
      <c r="F21" s="23"/>
      <c r="G21" s="73"/>
      <c r="H21" s="74"/>
      <c r="J21" s="7" t="s">
        <v>13</v>
      </c>
      <c r="K21" s="8">
        <v>1</v>
      </c>
      <c r="L21" s="4" t="e">
        <f t="shared" si="0"/>
        <v>#N/A</v>
      </c>
      <c r="M21" s="18" t="str">
        <f>'1 Jun 18'!A21</f>
        <v>G</v>
      </c>
      <c r="N21" s="19" t="str">
        <f>'15 Jun 18'!A21</f>
        <v>G</v>
      </c>
      <c r="O21" s="19" t="str">
        <f>'29 Jun 18'!A21</f>
        <v>G</v>
      </c>
      <c r="P21" s="20" t="str">
        <f>'13 Jul 18'!A21</f>
        <v>G</v>
      </c>
      <c r="Q21" s="18" t="str">
        <f>'27 Jul 18'!A21</f>
        <v>G</v>
      </c>
      <c r="R21" s="19" t="str">
        <f>'10 Aug 18'!A21</f>
        <v>G</v>
      </c>
      <c r="S21" s="19" t="str">
        <f>'24 Aug 18'!A21</f>
        <v>G</v>
      </c>
      <c r="T21" s="20" t="str">
        <f>'7 Sep 18'!A21</f>
        <v>G</v>
      </c>
      <c r="U21" s="18" t="str">
        <f>'21 Sep 18'!A21</f>
        <v>G</v>
      </c>
      <c r="V21" s="19" t="str">
        <f>'5 Oct 18'!A21</f>
        <v>G</v>
      </c>
      <c r="W21" s="19" t="str">
        <f>'19 Oct 18'!A21</f>
        <v>G</v>
      </c>
      <c r="X21" s="20" t="str">
        <f>'2 Nov 18'!A21</f>
        <v>G</v>
      </c>
      <c r="Y21" s="18" t="str">
        <f>'16 Nov 18'!A21</f>
        <v>G</v>
      </c>
      <c r="Z21" s="19" t="str">
        <f>'30 Nov 18'!A21</f>
        <v>G</v>
      </c>
      <c r="AA21" s="19" t="str">
        <f>'14 Dec 18'!A21</f>
        <v>G</v>
      </c>
      <c r="AB21" s="20" t="str">
        <f>'28 Dec 18'!A21</f>
        <v>G</v>
      </c>
      <c r="AD21" s="18" t="str">
        <f>'1 Jun 18'!E21</f>
        <v>G</v>
      </c>
      <c r="AE21" s="19" t="str">
        <f>'15 Jun 18'!E21</f>
        <v>G</v>
      </c>
      <c r="AF21" s="19" t="str">
        <f>'29 Jun 18'!E21</f>
        <v>G</v>
      </c>
      <c r="AG21" s="20" t="str">
        <f>'13 Jul 18'!E21</f>
        <v>G</v>
      </c>
      <c r="AH21" s="18" t="str">
        <f>'27 Jul 18'!E21</f>
        <v>G</v>
      </c>
      <c r="AI21" s="19" t="str">
        <f>'10 Aug 18'!E21</f>
        <v>G</v>
      </c>
      <c r="AJ21" s="19" t="str">
        <f>'24 Aug 18'!E21</f>
        <v>G</v>
      </c>
      <c r="AK21" s="20" t="str">
        <f>'7 Sep 18'!E21</f>
        <v>G</v>
      </c>
      <c r="AL21" s="18" t="str">
        <f>'21 Sep 18'!E21</f>
        <v>G</v>
      </c>
      <c r="AM21" s="19" t="str">
        <f>'5 Oct 18'!E21</f>
        <v>G</v>
      </c>
      <c r="AN21" s="19" t="str">
        <f>'19 Oct 18'!E21</f>
        <v>G</v>
      </c>
      <c r="AO21" s="20" t="str">
        <f>'2 Nov 18'!E21</f>
        <v>G</v>
      </c>
      <c r="AP21" s="18" t="str">
        <f>'16 Nov 18'!E21</f>
        <v>G</v>
      </c>
      <c r="AQ21" s="19" t="str">
        <f>'30 Nov 18'!E21</f>
        <v>G</v>
      </c>
      <c r="AR21" s="19" t="str">
        <f>'14 Dec 18'!E21</f>
        <v>G</v>
      </c>
      <c r="AS21" s="20" t="str">
        <f>'28 Dec 18'!E21</f>
        <v>G</v>
      </c>
    </row>
    <row r="22" spans="1:45" s="11" customFormat="1" ht="30" customHeight="1" x14ac:dyDescent="0.25">
      <c r="A22" s="32"/>
      <c r="B22" s="73"/>
      <c r="C22" s="73"/>
      <c r="D22" s="33"/>
      <c r="E22" s="39"/>
      <c r="F22" s="23"/>
      <c r="G22" s="73"/>
      <c r="H22" s="74"/>
      <c r="J22" s="7" t="s">
        <v>10</v>
      </c>
      <c r="K22" s="8">
        <v>2</v>
      </c>
      <c r="L22" s="4" t="e">
        <f t="shared" si="0"/>
        <v>#N/A</v>
      </c>
      <c r="M22" s="18" t="str">
        <f>'1 Jun 18'!A22</f>
        <v>G</v>
      </c>
      <c r="N22" s="19" t="str">
        <f>'15 Jun 18'!A22</f>
        <v>G</v>
      </c>
      <c r="O22" s="19" t="str">
        <f>'29 Jun 18'!A22</f>
        <v>G</v>
      </c>
      <c r="P22" s="20" t="str">
        <f>'13 Jul 18'!A22</f>
        <v>G</v>
      </c>
      <c r="Q22" s="18" t="str">
        <f>'27 Jul 18'!A22</f>
        <v>G</v>
      </c>
      <c r="R22" s="19" t="str">
        <f>'10 Aug 18'!A22</f>
        <v>G</v>
      </c>
      <c r="S22" s="19" t="str">
        <f>'24 Aug 18'!A22</f>
        <v>G</v>
      </c>
      <c r="T22" s="20" t="str">
        <f>'7 Sep 18'!A22</f>
        <v>G</v>
      </c>
      <c r="U22" s="18" t="str">
        <f>'21 Sep 18'!A22</f>
        <v>G</v>
      </c>
      <c r="V22" s="19" t="str">
        <f>'5 Oct 18'!A22</f>
        <v>G</v>
      </c>
      <c r="W22" s="19" t="str">
        <f>'19 Oct 18'!A22</f>
        <v>G</v>
      </c>
      <c r="X22" s="20" t="str">
        <f>'2 Nov 18'!A22</f>
        <v>G</v>
      </c>
      <c r="Y22" s="18" t="str">
        <f>'16 Nov 18'!A22</f>
        <v>G</v>
      </c>
      <c r="Z22" s="19" t="str">
        <f>'30 Nov 18'!A22</f>
        <v>G</v>
      </c>
      <c r="AA22" s="19" t="str">
        <f>'14 Dec 18'!A22</f>
        <v>G</v>
      </c>
      <c r="AB22" s="20" t="str">
        <f>'28 Dec 18'!A22</f>
        <v>G</v>
      </c>
      <c r="AD22" s="18" t="str">
        <f>'1 Jun 18'!E22</f>
        <v>G</v>
      </c>
      <c r="AE22" s="19" t="str">
        <f>'15 Jun 18'!E22</f>
        <v>G</v>
      </c>
      <c r="AF22" s="19" t="str">
        <f>'29 Jun 18'!E22</f>
        <v>G</v>
      </c>
      <c r="AG22" s="20" t="str">
        <f>'13 Jul 18'!E22</f>
        <v>G</v>
      </c>
      <c r="AH22" s="18" t="str">
        <f>'27 Jul 18'!E22</f>
        <v>G</v>
      </c>
      <c r="AI22" s="19" t="str">
        <f>'10 Aug 18'!E22</f>
        <v>G</v>
      </c>
      <c r="AJ22" s="19" t="str">
        <f>'24 Aug 18'!E22</f>
        <v>G</v>
      </c>
      <c r="AK22" s="20" t="str">
        <f>'7 Sep 18'!E22</f>
        <v>G</v>
      </c>
      <c r="AL22" s="18" t="str">
        <f>'21 Sep 18'!E22</f>
        <v>G</v>
      </c>
      <c r="AM22" s="19" t="str">
        <f>'5 Oct 18'!E22</f>
        <v>G</v>
      </c>
      <c r="AN22" s="19" t="str">
        <f>'19 Oct 18'!E22</f>
        <v>G</v>
      </c>
      <c r="AO22" s="20" t="str">
        <f>'2 Nov 18'!E22</f>
        <v>G</v>
      </c>
      <c r="AP22" s="18" t="str">
        <f>'16 Nov 18'!E22</f>
        <v>G</v>
      </c>
      <c r="AQ22" s="19" t="str">
        <f>'30 Nov 18'!E22</f>
        <v>G</v>
      </c>
      <c r="AR22" s="19" t="str">
        <f>'14 Dec 18'!E22</f>
        <v>G</v>
      </c>
      <c r="AS22" s="20" t="str">
        <f>'28 Dec 18'!E22</f>
        <v>G</v>
      </c>
    </row>
    <row r="23" spans="1:45" s="11" customFormat="1" ht="30" customHeight="1" x14ac:dyDescent="0.25">
      <c r="A23" s="32"/>
      <c r="B23" s="73"/>
      <c r="C23" s="73"/>
      <c r="D23" s="33"/>
      <c r="E23" s="39"/>
      <c r="F23" s="23"/>
      <c r="G23" s="73"/>
      <c r="H23" s="74"/>
      <c r="J23" s="9" t="s">
        <v>11</v>
      </c>
      <c r="K23" s="10">
        <v>3</v>
      </c>
      <c r="L23" s="4" t="e">
        <f t="shared" si="0"/>
        <v>#N/A</v>
      </c>
      <c r="M23" s="18" t="str">
        <f>'1 Jun 18'!A23</f>
        <v>G</v>
      </c>
      <c r="N23" s="19" t="str">
        <f>'15 Jun 18'!A23</f>
        <v>G</v>
      </c>
      <c r="O23" s="19" t="str">
        <f>'29 Jun 18'!A23</f>
        <v>G</v>
      </c>
      <c r="P23" s="20" t="str">
        <f>'13 Jul 18'!A23</f>
        <v>G</v>
      </c>
      <c r="Q23" s="18" t="str">
        <f>'27 Jul 18'!A23</f>
        <v>G</v>
      </c>
      <c r="R23" s="19" t="str">
        <f>'10 Aug 18'!A23</f>
        <v>G</v>
      </c>
      <c r="S23" s="19" t="str">
        <f>'24 Aug 18'!A23</f>
        <v>G</v>
      </c>
      <c r="T23" s="20" t="str">
        <f>'7 Sep 18'!A23</f>
        <v>G</v>
      </c>
      <c r="U23" s="18" t="str">
        <f>'21 Sep 18'!A23</f>
        <v>G</v>
      </c>
      <c r="V23" s="19" t="str">
        <f>'5 Oct 18'!A23</f>
        <v>G</v>
      </c>
      <c r="W23" s="19" t="str">
        <f>'19 Oct 18'!A23</f>
        <v>G</v>
      </c>
      <c r="X23" s="20" t="str">
        <f>'2 Nov 18'!A23</f>
        <v>G</v>
      </c>
      <c r="Y23" s="18" t="str">
        <f>'16 Nov 18'!A23</f>
        <v>G</v>
      </c>
      <c r="Z23" s="19" t="str">
        <f>'30 Nov 18'!A23</f>
        <v>G</v>
      </c>
      <c r="AA23" s="19" t="str">
        <f>'14 Dec 18'!A23</f>
        <v>G</v>
      </c>
      <c r="AB23" s="20" t="str">
        <f>'28 Dec 18'!A23</f>
        <v>G</v>
      </c>
      <c r="AD23" s="18" t="str">
        <f>'1 Jun 18'!E23</f>
        <v>G</v>
      </c>
      <c r="AE23" s="19" t="str">
        <f>'15 Jun 18'!E23</f>
        <v>G</v>
      </c>
      <c r="AF23" s="19" t="str">
        <f>'29 Jun 18'!E23</f>
        <v>G</v>
      </c>
      <c r="AG23" s="20" t="str">
        <f>'13 Jul 18'!E23</f>
        <v>G</v>
      </c>
      <c r="AH23" s="18" t="str">
        <f>'27 Jul 18'!E23</f>
        <v>G</v>
      </c>
      <c r="AI23" s="19" t="str">
        <f>'10 Aug 18'!E23</f>
        <v>G</v>
      </c>
      <c r="AJ23" s="19" t="str">
        <f>'24 Aug 18'!E23</f>
        <v>G</v>
      </c>
      <c r="AK23" s="20" t="str">
        <f>'7 Sep 18'!E23</f>
        <v>G</v>
      </c>
      <c r="AL23" s="18" t="str">
        <f>'21 Sep 18'!E23</f>
        <v>G</v>
      </c>
      <c r="AM23" s="19" t="str">
        <f>'5 Oct 18'!E23</f>
        <v>G</v>
      </c>
      <c r="AN23" s="19" t="str">
        <f>'19 Oct 18'!E23</f>
        <v>G</v>
      </c>
      <c r="AO23" s="20" t="str">
        <f>'2 Nov 18'!E23</f>
        <v>G</v>
      </c>
      <c r="AP23" s="18" t="str">
        <f>'16 Nov 18'!E23</f>
        <v>G</v>
      </c>
      <c r="AQ23" s="19" t="str">
        <f>'30 Nov 18'!E23</f>
        <v>G</v>
      </c>
      <c r="AR23" s="19" t="str">
        <f>'14 Dec 18'!E23</f>
        <v>G</v>
      </c>
      <c r="AS23" s="20" t="str">
        <f>'28 Dec 18'!E23</f>
        <v>G</v>
      </c>
    </row>
    <row r="24" spans="1:45" s="11" customFormat="1" ht="30" customHeight="1" thickBot="1" x14ac:dyDescent="0.3">
      <c r="A24" s="34"/>
      <c r="B24" s="75"/>
      <c r="C24" s="75"/>
      <c r="D24" s="35"/>
      <c r="E24" s="40"/>
      <c r="F24" s="41"/>
      <c r="G24" s="75"/>
      <c r="H24" s="76"/>
      <c r="J24" s="2"/>
      <c r="K24" s="2"/>
      <c r="L24" s="4" t="e">
        <f t="shared" si="0"/>
        <v>#N/A</v>
      </c>
      <c r="M24" s="18" t="str">
        <f>'1 Jun 18'!A24</f>
        <v>G</v>
      </c>
      <c r="N24" s="19" t="str">
        <f>'15 Jun 18'!A24</f>
        <v>G</v>
      </c>
      <c r="O24" s="19" t="str">
        <f>'29 Jun 18'!A24</f>
        <v>G</v>
      </c>
      <c r="P24" s="20" t="str">
        <f>'13 Jul 18'!A24</f>
        <v>G</v>
      </c>
      <c r="Q24" s="18" t="str">
        <f>'27 Jul 18'!A24</f>
        <v>G</v>
      </c>
      <c r="R24" s="19" t="str">
        <f>'10 Aug 18'!A24</f>
        <v>G</v>
      </c>
      <c r="S24" s="19" t="str">
        <f>'24 Aug 18'!A24</f>
        <v>G</v>
      </c>
      <c r="T24" s="20" t="str">
        <f>'7 Sep 18'!A24</f>
        <v>G</v>
      </c>
      <c r="U24" s="18" t="str">
        <f>'21 Sep 18'!A24</f>
        <v>G</v>
      </c>
      <c r="V24" s="19" t="str">
        <f>'5 Oct 18'!A24</f>
        <v>G</v>
      </c>
      <c r="W24" s="19" t="str">
        <f>'19 Oct 18'!A24</f>
        <v>G</v>
      </c>
      <c r="X24" s="20" t="str">
        <f>'2 Nov 18'!A24</f>
        <v>G</v>
      </c>
      <c r="Y24" s="18" t="str">
        <f>'16 Nov 18'!A24</f>
        <v>G</v>
      </c>
      <c r="Z24" s="19" t="str">
        <f>'30 Nov 18'!A24</f>
        <v>G</v>
      </c>
      <c r="AA24" s="19" t="str">
        <f>'14 Dec 18'!A24</f>
        <v>G</v>
      </c>
      <c r="AB24" s="20" t="str">
        <f>'28 Dec 18'!A24</f>
        <v>G</v>
      </c>
      <c r="AD24" s="18" t="str">
        <f>'1 Jun 18'!E24</f>
        <v>G</v>
      </c>
      <c r="AE24" s="19" t="str">
        <f>'15 Jun 18'!E24</f>
        <v>G</v>
      </c>
      <c r="AF24" s="19" t="str">
        <f>'29 Jun 18'!E24</f>
        <v>G</v>
      </c>
      <c r="AG24" s="20" t="str">
        <f>'13 Jul 18'!E24</f>
        <v>G</v>
      </c>
      <c r="AH24" s="18" t="str">
        <f>'27 Jul 18'!E24</f>
        <v>G</v>
      </c>
      <c r="AI24" s="19" t="str">
        <f>'10 Aug 18'!E24</f>
        <v>G</v>
      </c>
      <c r="AJ24" s="19" t="str">
        <f>'24 Aug 18'!E24</f>
        <v>G</v>
      </c>
      <c r="AK24" s="20" t="str">
        <f>'7 Sep 18'!E24</f>
        <v>G</v>
      </c>
      <c r="AL24" s="18" t="str">
        <f>'21 Sep 18'!E24</f>
        <v>G</v>
      </c>
      <c r="AM24" s="19" t="str">
        <f>'5 Oct 18'!E24</f>
        <v>G</v>
      </c>
      <c r="AN24" s="19" t="str">
        <f>'19 Oct 18'!E24</f>
        <v>G</v>
      </c>
      <c r="AO24" s="20" t="str">
        <f>'2 Nov 18'!E24</f>
        <v>G</v>
      </c>
      <c r="AP24" s="18" t="str">
        <f>'16 Nov 18'!E24</f>
        <v>G</v>
      </c>
      <c r="AQ24" s="19" t="str">
        <f>'30 Nov 18'!E24</f>
        <v>G</v>
      </c>
      <c r="AR24" s="19" t="str">
        <f>'14 Dec 18'!E24</f>
        <v>G</v>
      </c>
      <c r="AS24" s="20" t="str">
        <f>'28 Dec 18'!E24</f>
        <v>G</v>
      </c>
    </row>
    <row r="25" spans="1:45" ht="15.75" thickTop="1" x14ac:dyDescent="0.25">
      <c r="A25" s="11"/>
      <c r="B25" s="11"/>
      <c r="C25" s="11"/>
      <c r="D25" s="11"/>
      <c r="E25" s="11"/>
      <c r="F25" s="11"/>
      <c r="G25" s="11"/>
      <c r="H25" s="11"/>
    </row>
    <row r="26" spans="1:45" s="11" customFormat="1" x14ac:dyDescent="0.25">
      <c r="A26" s="65"/>
      <c r="B26" s="65"/>
      <c r="C26" s="63" t="s">
        <v>43</v>
      </c>
      <c r="D26" s="63" t="s">
        <v>51</v>
      </c>
      <c r="E26" s="64"/>
      <c r="F26" s="63" t="s">
        <v>48</v>
      </c>
      <c r="G26" s="63" t="s">
        <v>46</v>
      </c>
      <c r="H26" s="63" t="s">
        <v>50</v>
      </c>
    </row>
    <row r="27" spans="1:45" s="11" customFormat="1" x14ac:dyDescent="0.25">
      <c r="B27" s="14" t="s">
        <v>44</v>
      </c>
      <c r="C27" s="57"/>
      <c r="D27" s="57"/>
      <c r="E27" s="56"/>
      <c r="F27" s="57"/>
      <c r="G27" s="61">
        <f>D27+F27</f>
        <v>0</v>
      </c>
      <c r="H27" s="62" t="e">
        <f>(C27-G27)/C27</f>
        <v>#DIV/0!</v>
      </c>
    </row>
    <row r="28" spans="1:45" s="11" customFormat="1" x14ac:dyDescent="0.25">
      <c r="B28" s="14" t="s">
        <v>49</v>
      </c>
      <c r="C28" s="57"/>
      <c r="D28" s="58"/>
      <c r="E28" s="56"/>
      <c r="F28" s="57"/>
      <c r="G28" s="61">
        <f t="shared" ref="G28:G29" si="1">D28+F28</f>
        <v>0</v>
      </c>
      <c r="H28" s="62" t="e">
        <f t="shared" ref="H28:H29" si="2">(C28-G28)/C28</f>
        <v>#DIV/0!</v>
      </c>
    </row>
    <row r="29" spans="1:45" s="11" customFormat="1" x14ac:dyDescent="0.25">
      <c r="B29" s="14" t="s">
        <v>47</v>
      </c>
      <c r="C29" s="57"/>
      <c r="D29" s="57"/>
      <c r="E29" s="56"/>
      <c r="F29" s="58"/>
      <c r="G29" s="61">
        <f t="shared" si="1"/>
        <v>0</v>
      </c>
      <c r="H29" s="62" t="e">
        <f t="shared" si="2"/>
        <v>#DIV/0!</v>
      </c>
    </row>
    <row r="30" spans="1:45" s="11" customFormat="1" x14ac:dyDescent="0.25">
      <c r="B30" s="55" t="s">
        <v>45</v>
      </c>
      <c r="C30" s="59">
        <f>SUM(C27:C29)</f>
        <v>0</v>
      </c>
      <c r="D30" s="59">
        <f>D27+D29</f>
        <v>0</v>
      </c>
      <c r="E30" s="56"/>
      <c r="F30" s="59">
        <f>F27+F28</f>
        <v>0</v>
      </c>
      <c r="G30" s="59">
        <f>SUM(G27:G29)</f>
        <v>0</v>
      </c>
      <c r="H30" s="60" t="e">
        <f t="shared" ref="H30" si="3">(C30-G30)/C30</f>
        <v>#DIV/0!</v>
      </c>
    </row>
  </sheetData>
  <mergeCells count="28">
    <mergeCell ref="A6:B6"/>
    <mergeCell ref="D6:E6"/>
    <mergeCell ref="D8:E8"/>
    <mergeCell ref="C11:H11"/>
    <mergeCell ref="G17:H17"/>
    <mergeCell ref="A11:B11"/>
    <mergeCell ref="A7:B7"/>
    <mergeCell ref="A8:B8"/>
    <mergeCell ref="A9:B9"/>
    <mergeCell ref="D9:E9"/>
    <mergeCell ref="A10:B10"/>
    <mergeCell ref="C15:H15"/>
    <mergeCell ref="C12:H12"/>
    <mergeCell ref="C13:H13"/>
    <mergeCell ref="B18:C18"/>
    <mergeCell ref="B23:C23"/>
    <mergeCell ref="G23:H23"/>
    <mergeCell ref="B24:C24"/>
    <mergeCell ref="G24:H24"/>
    <mergeCell ref="B20:C20"/>
    <mergeCell ref="G20:H20"/>
    <mergeCell ref="B21:C21"/>
    <mergeCell ref="G21:H21"/>
    <mergeCell ref="B22:C22"/>
    <mergeCell ref="G22:H22"/>
    <mergeCell ref="G18:H18"/>
    <mergeCell ref="B19:C19"/>
    <mergeCell ref="G19:H19"/>
  </mergeCells>
  <conditionalFormatting sqref="A18:A24 E18:E24">
    <cfRule type="cellIs" dxfId="127" priority="2" operator="equal">
      <formula>"G"</formula>
    </cfRule>
    <cfRule type="cellIs" dxfId="126" priority="3" operator="equal">
      <formula>"A"</formula>
    </cfRule>
    <cfRule type="cellIs" dxfId="125" priority="4" operator="equal">
      <formula>"R"</formula>
    </cfRule>
  </conditionalFormatting>
  <conditionalFormatting sqref="C6">
    <cfRule type="cellIs" dxfId="124" priority="39" operator="equal">
      <formula>"GREEN"</formula>
    </cfRule>
    <cfRule type="cellIs" dxfId="123" priority="40" operator="equal">
      <formula>"AMBER"</formula>
    </cfRule>
    <cfRule type="cellIs" dxfId="122" priority="41" operator="equal">
      <formula>"RED"</formula>
    </cfRule>
  </conditionalFormatting>
  <conditionalFormatting sqref="H27:H30">
    <cfRule type="cellIs" dxfId="121" priority="1" operator="lessThan">
      <formula>0</formula>
    </cfRule>
  </conditionalFormatting>
  <conditionalFormatting sqref="M6:AB6">
    <cfRule type="cellIs" dxfId="120" priority="34" operator="equal">
      <formula>"GREEN"</formula>
    </cfRule>
    <cfRule type="cellIs" dxfId="119" priority="35" operator="equal">
      <formula>"AMBER"</formula>
    </cfRule>
    <cfRule type="cellIs" dxfId="118" priority="36" operator="equal">
      <formula>"RED"</formula>
    </cfRule>
  </conditionalFormatting>
  <conditionalFormatting sqref="M18:AB24">
    <cfRule type="cellIs" dxfId="117" priority="25" operator="equal">
      <formula>"G"</formula>
    </cfRule>
    <cfRule type="cellIs" dxfId="116" priority="26" operator="equal">
      <formula>"A"</formula>
    </cfRule>
    <cfRule type="cellIs" dxfId="115" priority="27" operator="equal">
      <formula>"R"</formula>
    </cfRule>
  </conditionalFormatting>
  <conditionalFormatting sqref="AD18:AS24">
    <cfRule type="cellIs" dxfId="114" priority="22" operator="equal">
      <formula>"G"</formula>
    </cfRule>
    <cfRule type="cellIs" dxfId="113" priority="23" operator="equal">
      <formula>"A"</formula>
    </cfRule>
    <cfRule type="cellIs" dxfId="112" priority="24" operator="equal">
      <formula>"R"</formula>
    </cfRule>
  </conditionalFormatting>
  <printOptions horizontalCentered="1"/>
  <pageMargins left="0.70866141732283472" right="0.70866141732283472" top="0.74803149606299213" bottom="0.74803149606299213" header="0.31496062992125984" footer="0.31496062992125984"/>
  <pageSetup paperSize="9" scale="74" fitToWidth="2" orientation="landscape" r:id="rId1"/>
  <headerFooter>
    <oddFooter>&amp;L&amp;F / &amp;A
ACU confidentiality: Internal General&amp;COriginal copy stored in &amp;KC00000&lt;add path to report location&gt;&amp;RPrinted on &amp;D, &amp;T</oddFooter>
  </headerFooter>
  <colBreaks count="1" manualBreakCount="1">
    <brk id="8"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L30"/>
  <sheetViews>
    <sheetView zoomScaleNormal="100" workbookViewId="0">
      <selection activeCell="D27" sqref="D27"/>
    </sheetView>
  </sheetViews>
  <sheetFormatPr defaultRowHeight="15" x14ac:dyDescent="0.25"/>
  <cols>
    <col min="1" max="1" width="2.7109375" style="11" customWidth="1"/>
    <col min="2" max="2" width="15.7109375" style="11" customWidth="1"/>
    <col min="3" max="3" width="30.7109375" style="11" customWidth="1"/>
    <col min="4" max="4" width="15.7109375" style="11" customWidth="1"/>
    <col min="5" max="5" width="2.7109375" style="11" customWidth="1"/>
    <col min="6" max="6" width="30.7109375" style="11" customWidth="1"/>
    <col min="7" max="7" width="15.7109375" style="11" customWidth="1"/>
    <col min="8" max="8" width="30.7109375" style="11" customWidth="1"/>
    <col min="9" max="9" width="9.140625" style="11"/>
    <col min="10" max="11" width="9.140625" style="11" hidden="1" customWidth="1"/>
    <col min="12" max="12" width="9.7109375" style="11" hidden="1" customWidth="1"/>
    <col min="13" max="16384" width="9.140625" style="11"/>
  </cols>
  <sheetData>
    <row r="3" spans="1:12" x14ac:dyDescent="0.25">
      <c r="E3" s="12" t="str">
        <f>Summary!E3</f>
        <v>&lt;PROJECT NAME&gt;</v>
      </c>
    </row>
    <row r="4" spans="1:12" x14ac:dyDescent="0.25">
      <c r="E4" s="12" t="str">
        <f>Summary!E4</f>
        <v>Project Status Report - Summary</v>
      </c>
    </row>
    <row r="6" spans="1:12" x14ac:dyDescent="0.25">
      <c r="A6" s="78" t="s">
        <v>4</v>
      </c>
      <c r="B6" s="78"/>
      <c r="C6" s="16" t="str">
        <f>IF(SUM(L18:L24)&lt;=35,"GREEN",IF(SUM(L18:L24)&lt;=56,"AMBER","RED"))</f>
        <v>GREEN</v>
      </c>
      <c r="D6" s="79" t="s">
        <v>5</v>
      </c>
      <c r="E6" s="80"/>
      <c r="F6" s="15">
        <f>MAX(D18:D24)</f>
        <v>0</v>
      </c>
    </row>
    <row r="7" spans="1:12" x14ac:dyDescent="0.25">
      <c r="A7" s="86"/>
      <c r="B7" s="86"/>
    </row>
    <row r="8" spans="1:12" x14ac:dyDescent="0.25">
      <c r="A8" s="78" t="s">
        <v>63</v>
      </c>
      <c r="B8" s="78"/>
      <c r="C8" s="13"/>
      <c r="D8" s="79" t="s">
        <v>30</v>
      </c>
      <c r="E8" s="80"/>
      <c r="F8" s="13"/>
      <c r="G8" s="14" t="s">
        <v>7</v>
      </c>
      <c r="H8" s="22">
        <f>first</f>
        <v>43252</v>
      </c>
    </row>
    <row r="9" spans="1:12" x14ac:dyDescent="0.25">
      <c r="A9" s="78" t="s">
        <v>29</v>
      </c>
      <c r="B9" s="78"/>
      <c r="C9" s="13"/>
      <c r="D9" s="79" t="s">
        <v>31</v>
      </c>
      <c r="E9" s="80"/>
      <c r="F9" s="13"/>
    </row>
    <row r="10" spans="1:12" x14ac:dyDescent="0.25">
      <c r="A10" s="86"/>
      <c r="B10" s="86"/>
    </row>
    <row r="11" spans="1:12" x14ac:dyDescent="0.25">
      <c r="A11" s="78" t="s">
        <v>0</v>
      </c>
      <c r="B11" s="78"/>
      <c r="C11" s="81" t="s">
        <v>33</v>
      </c>
      <c r="D11" s="82"/>
      <c r="E11" s="82"/>
      <c r="F11" s="82"/>
      <c r="G11" s="82"/>
      <c r="H11" s="83"/>
    </row>
    <row r="12" spans="1:12" x14ac:dyDescent="0.25">
      <c r="A12" s="14"/>
      <c r="B12" s="14" t="s">
        <v>69</v>
      </c>
      <c r="C12" s="81" t="s">
        <v>71</v>
      </c>
      <c r="D12" s="87"/>
      <c r="E12" s="87"/>
      <c r="F12" s="87"/>
      <c r="G12" s="87"/>
      <c r="H12" s="88"/>
    </row>
    <row r="13" spans="1:12" x14ac:dyDescent="0.25">
      <c r="A13" s="14"/>
      <c r="B13" s="14" t="s">
        <v>70</v>
      </c>
      <c r="C13" s="81" t="s">
        <v>72</v>
      </c>
      <c r="D13" s="87"/>
      <c r="E13" s="87"/>
      <c r="F13" s="87"/>
      <c r="G13" s="87"/>
      <c r="H13" s="88"/>
    </row>
    <row r="14" spans="1:12" x14ac:dyDescent="0.25">
      <c r="A14" s="14"/>
      <c r="B14" s="14"/>
    </row>
    <row r="15" spans="1:12" ht="30" customHeight="1" x14ac:dyDescent="0.25">
      <c r="A15" s="14"/>
      <c r="B15" s="71" t="s">
        <v>57</v>
      </c>
      <c r="C15" s="81"/>
      <c r="D15" s="87"/>
      <c r="E15" s="87"/>
      <c r="F15" s="87"/>
      <c r="G15" s="87"/>
      <c r="H15" s="88"/>
    </row>
    <row r="16" spans="1:12" ht="15.75" thickBot="1" x14ac:dyDescent="0.3">
      <c r="L16" s="11">
        <f>SUM(L18:L24)</f>
        <v>28</v>
      </c>
    </row>
    <row r="17" spans="1:12" ht="15.75" thickTop="1" x14ac:dyDescent="0.25">
      <c r="A17" s="27"/>
      <c r="B17" s="28" t="s">
        <v>1</v>
      </c>
      <c r="C17" s="28"/>
      <c r="D17" s="29" t="s">
        <v>5</v>
      </c>
      <c r="E17" s="36"/>
      <c r="F17" s="37" t="s">
        <v>3</v>
      </c>
      <c r="G17" s="84" t="s">
        <v>6</v>
      </c>
      <c r="H17" s="85"/>
      <c r="J17" s="5" t="s">
        <v>15</v>
      </c>
      <c r="K17" s="6" t="s">
        <v>16</v>
      </c>
      <c r="L17" s="3" t="s">
        <v>14</v>
      </c>
    </row>
    <row r="18" spans="1:12" ht="30" customHeight="1" x14ac:dyDescent="0.25">
      <c r="A18" s="30" t="s">
        <v>13</v>
      </c>
      <c r="B18" s="72"/>
      <c r="C18" s="72"/>
      <c r="D18" s="31"/>
      <c r="E18" s="38" t="s">
        <v>13</v>
      </c>
      <c r="F18" s="24"/>
      <c r="G18" s="72"/>
      <c r="H18" s="77"/>
      <c r="J18" s="7" t="s">
        <v>12</v>
      </c>
      <c r="K18" s="8">
        <v>1</v>
      </c>
      <c r="L18" s="4">
        <f t="shared" ref="L18:L24" si="0">VLOOKUP(A18,points,2,FALSE)+3*VLOOKUP(E18,points,2,FALSE)</f>
        <v>4</v>
      </c>
    </row>
    <row r="19" spans="1:12" ht="30" customHeight="1" x14ac:dyDescent="0.25">
      <c r="A19" s="32" t="s">
        <v>13</v>
      </c>
      <c r="B19" s="73"/>
      <c r="C19" s="73"/>
      <c r="D19" s="33"/>
      <c r="E19" s="39" t="s">
        <v>13</v>
      </c>
      <c r="F19" s="23"/>
      <c r="G19" s="73"/>
      <c r="H19" s="74"/>
      <c r="J19" s="7" t="s">
        <v>9</v>
      </c>
      <c r="K19" s="8">
        <v>2</v>
      </c>
      <c r="L19" s="4">
        <f t="shared" si="0"/>
        <v>4</v>
      </c>
    </row>
    <row r="20" spans="1:12" ht="30" customHeight="1" x14ac:dyDescent="0.25">
      <c r="A20" s="32" t="s">
        <v>13</v>
      </c>
      <c r="B20" s="73"/>
      <c r="C20" s="73"/>
      <c r="D20" s="33"/>
      <c r="E20" s="39" t="s">
        <v>13</v>
      </c>
      <c r="F20" s="23"/>
      <c r="G20" s="73"/>
      <c r="H20" s="74"/>
      <c r="J20" s="7" t="s">
        <v>8</v>
      </c>
      <c r="K20" s="8">
        <v>3</v>
      </c>
      <c r="L20" s="4">
        <f t="shared" si="0"/>
        <v>4</v>
      </c>
    </row>
    <row r="21" spans="1:12" ht="30" customHeight="1" x14ac:dyDescent="0.25">
      <c r="A21" s="32" t="s">
        <v>13</v>
      </c>
      <c r="B21" s="73"/>
      <c r="C21" s="73"/>
      <c r="D21" s="33"/>
      <c r="E21" s="39" t="s">
        <v>13</v>
      </c>
      <c r="F21" s="23"/>
      <c r="G21" s="73"/>
      <c r="H21" s="74"/>
      <c r="J21" s="7" t="s">
        <v>13</v>
      </c>
      <c r="K21" s="8">
        <v>1</v>
      </c>
      <c r="L21" s="4">
        <f t="shared" si="0"/>
        <v>4</v>
      </c>
    </row>
    <row r="22" spans="1:12" ht="30" customHeight="1" x14ac:dyDescent="0.25">
      <c r="A22" s="32" t="s">
        <v>13</v>
      </c>
      <c r="B22" s="73"/>
      <c r="C22" s="73"/>
      <c r="D22" s="33"/>
      <c r="E22" s="39" t="s">
        <v>13</v>
      </c>
      <c r="F22" s="23"/>
      <c r="G22" s="73"/>
      <c r="H22" s="74"/>
      <c r="J22" s="7" t="s">
        <v>10</v>
      </c>
      <c r="K22" s="8">
        <v>2</v>
      </c>
      <c r="L22" s="4">
        <f t="shared" si="0"/>
        <v>4</v>
      </c>
    </row>
    <row r="23" spans="1:12" ht="30" customHeight="1" x14ac:dyDescent="0.25">
      <c r="A23" s="32" t="s">
        <v>13</v>
      </c>
      <c r="B23" s="73"/>
      <c r="C23" s="73"/>
      <c r="D23" s="33"/>
      <c r="E23" s="39" t="s">
        <v>13</v>
      </c>
      <c r="F23" s="23"/>
      <c r="G23" s="73"/>
      <c r="H23" s="74"/>
      <c r="J23" s="9" t="s">
        <v>11</v>
      </c>
      <c r="K23" s="10">
        <v>3</v>
      </c>
      <c r="L23" s="4">
        <f t="shared" si="0"/>
        <v>4</v>
      </c>
    </row>
    <row r="24" spans="1:12" ht="30" customHeight="1" thickBot="1" x14ac:dyDescent="0.3">
      <c r="A24" s="34" t="s">
        <v>13</v>
      </c>
      <c r="B24" s="75"/>
      <c r="C24" s="75"/>
      <c r="D24" s="35"/>
      <c r="E24" s="40" t="s">
        <v>13</v>
      </c>
      <c r="F24" s="41"/>
      <c r="G24" s="75"/>
      <c r="H24" s="76"/>
      <c r="J24" s="2"/>
      <c r="K24" s="2"/>
      <c r="L24" s="4">
        <f t="shared" si="0"/>
        <v>4</v>
      </c>
    </row>
    <row r="25" spans="1:12" ht="15.75" thickTop="1" x14ac:dyDescent="0.25"/>
    <row r="26" spans="1:12" x14ac:dyDescent="0.25">
      <c r="A26" s="65"/>
      <c r="B26" s="65"/>
      <c r="C26" s="63" t="s">
        <v>43</v>
      </c>
      <c r="D26" s="63" t="s">
        <v>51</v>
      </c>
      <c r="E26" s="64"/>
      <c r="F26" s="63" t="s">
        <v>48</v>
      </c>
      <c r="G26" s="63" t="s">
        <v>46</v>
      </c>
      <c r="H26" s="63" t="s">
        <v>50</v>
      </c>
    </row>
    <row r="27" spans="1:12" x14ac:dyDescent="0.25">
      <c r="B27" s="14" t="s">
        <v>44</v>
      </c>
      <c r="C27" s="57"/>
      <c r="D27" s="57"/>
      <c r="E27" s="56"/>
      <c r="F27" s="57"/>
      <c r="G27" s="61">
        <f>D27+F27</f>
        <v>0</v>
      </c>
      <c r="H27" s="62" t="e">
        <f>(C27-G27)/C27</f>
        <v>#DIV/0!</v>
      </c>
    </row>
    <row r="28" spans="1:12" x14ac:dyDescent="0.25">
      <c r="B28" s="14" t="s">
        <v>49</v>
      </c>
      <c r="C28" s="57"/>
      <c r="D28" s="58"/>
      <c r="E28" s="56"/>
      <c r="F28" s="57"/>
      <c r="G28" s="61">
        <f t="shared" ref="G28:G29" si="1">D28+F28</f>
        <v>0</v>
      </c>
      <c r="H28" s="62" t="e">
        <f t="shared" ref="H28:H30" si="2">(C28-G28)/C28</f>
        <v>#DIV/0!</v>
      </c>
    </row>
    <row r="29" spans="1:12" x14ac:dyDescent="0.25">
      <c r="B29" s="14" t="s">
        <v>47</v>
      </c>
      <c r="C29" s="57"/>
      <c r="D29" s="57"/>
      <c r="E29" s="56"/>
      <c r="F29" s="58"/>
      <c r="G29" s="61">
        <f t="shared" si="1"/>
        <v>0</v>
      </c>
      <c r="H29" s="62" t="e">
        <f t="shared" si="2"/>
        <v>#DIV/0!</v>
      </c>
    </row>
    <row r="30" spans="1:12" x14ac:dyDescent="0.25">
      <c r="B30" s="55" t="s">
        <v>45</v>
      </c>
      <c r="C30" s="59">
        <f>SUM(C27:C29)</f>
        <v>0</v>
      </c>
      <c r="D30" s="59">
        <f>D27+D29</f>
        <v>0</v>
      </c>
      <c r="E30" s="56"/>
      <c r="F30" s="59">
        <f>F27+F28</f>
        <v>0</v>
      </c>
      <c r="G30" s="59">
        <f>SUM(G27:G29)</f>
        <v>0</v>
      </c>
      <c r="H30" s="60" t="e">
        <f t="shared" si="2"/>
        <v>#DIV/0!</v>
      </c>
    </row>
  </sheetData>
  <mergeCells count="28">
    <mergeCell ref="D6:E6"/>
    <mergeCell ref="D8:E8"/>
    <mergeCell ref="D9:E9"/>
    <mergeCell ref="A10:B10"/>
    <mergeCell ref="G23:H23"/>
    <mergeCell ref="A6:B6"/>
    <mergeCell ref="A7:B7"/>
    <mergeCell ref="A8:B8"/>
    <mergeCell ref="A9:B9"/>
    <mergeCell ref="B18:C18"/>
    <mergeCell ref="B19:C19"/>
    <mergeCell ref="B20:C20"/>
    <mergeCell ref="B21:C21"/>
    <mergeCell ref="G17:H17"/>
    <mergeCell ref="G18:H18"/>
    <mergeCell ref="G19:H19"/>
    <mergeCell ref="B22:C22"/>
    <mergeCell ref="B23:C23"/>
    <mergeCell ref="B24:C24"/>
    <mergeCell ref="A11:B11"/>
    <mergeCell ref="C11:H11"/>
    <mergeCell ref="G24:H24"/>
    <mergeCell ref="G20:H20"/>
    <mergeCell ref="G21:H21"/>
    <mergeCell ref="G22:H22"/>
    <mergeCell ref="C15:H15"/>
    <mergeCell ref="C12:H12"/>
    <mergeCell ref="C13:H13"/>
  </mergeCells>
  <conditionalFormatting sqref="A18:A24 E18:E24">
    <cfRule type="cellIs" dxfId="111" priority="5" operator="equal">
      <formula>"G"</formula>
    </cfRule>
    <cfRule type="cellIs" dxfId="110" priority="6" operator="equal">
      <formula>"A"</formula>
    </cfRule>
    <cfRule type="cellIs" dxfId="109" priority="7" operator="equal">
      <formula>"R"</formula>
    </cfRule>
  </conditionalFormatting>
  <conditionalFormatting sqref="C6">
    <cfRule type="cellIs" dxfId="108" priority="2" operator="equal">
      <formula>"GREEN"</formula>
    </cfRule>
    <cfRule type="cellIs" dxfId="107" priority="3" operator="equal">
      <formula>"AMBER"</formula>
    </cfRule>
    <cfRule type="cellIs" dxfId="106" priority="4" operator="equal">
      <formula>"RED"</formula>
    </cfRule>
  </conditionalFormatting>
  <conditionalFormatting sqref="H27:H30">
    <cfRule type="cellIs" dxfId="105"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headerFooter>
    <oddFooter>&amp;L&amp;F / &amp;A
ACU confidentiality: Internal General&amp;COriginal copy stored in &amp;KC00000&lt;add path to report location&gt;&amp;RPrinted on &amp;D, &amp;T</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L30"/>
  <sheetViews>
    <sheetView workbookViewId="0"/>
  </sheetViews>
  <sheetFormatPr defaultRowHeight="15" x14ac:dyDescent="0.25"/>
  <cols>
    <col min="1" max="1" width="2.7109375" style="11" customWidth="1"/>
    <col min="2" max="2" width="15.7109375" style="11" customWidth="1"/>
    <col min="3" max="3" width="30.7109375" style="11" customWidth="1"/>
    <col min="4" max="4" width="15.7109375" style="11" customWidth="1"/>
    <col min="5" max="5" width="2.7109375" style="11" customWidth="1"/>
    <col min="6" max="6" width="30.7109375" style="11" customWidth="1"/>
    <col min="7" max="7" width="15.7109375" style="11" customWidth="1"/>
    <col min="8" max="8" width="30.7109375" style="11" customWidth="1"/>
    <col min="9" max="9" width="9.140625" style="11"/>
    <col min="10" max="11" width="9.140625" style="11" hidden="1" customWidth="1"/>
    <col min="12" max="12" width="9.7109375" style="11" hidden="1" customWidth="1"/>
    <col min="13" max="16384" width="9.140625" style="11"/>
  </cols>
  <sheetData>
    <row r="3" spans="1:12" x14ac:dyDescent="0.25">
      <c r="E3" s="12" t="str">
        <f>Summary!E3</f>
        <v>&lt;PROJECT NAME&gt;</v>
      </c>
    </row>
    <row r="4" spans="1:12" x14ac:dyDescent="0.25">
      <c r="E4" s="12" t="str">
        <f>Summary!E4</f>
        <v>Project Status Report - Summary</v>
      </c>
    </row>
    <row r="6" spans="1:12" x14ac:dyDescent="0.25">
      <c r="A6" s="78" t="s">
        <v>4</v>
      </c>
      <c r="B6" s="78"/>
      <c r="C6" s="16" t="str">
        <f>IF(SUM(L18:L24)&lt;=35,"GREEN",IF(SUM(L18:L24)&lt;=56,"AMBER","RED"))</f>
        <v>GREEN</v>
      </c>
      <c r="D6" s="79" t="s">
        <v>5</v>
      </c>
      <c r="E6" s="80"/>
      <c r="F6" s="15">
        <f>MAX(D18:D24)</f>
        <v>0</v>
      </c>
    </row>
    <row r="7" spans="1:12" x14ac:dyDescent="0.25">
      <c r="A7" s="86"/>
      <c r="B7" s="86"/>
    </row>
    <row r="8" spans="1:12" x14ac:dyDescent="0.25">
      <c r="A8" s="78" t="s">
        <v>63</v>
      </c>
      <c r="B8" s="78"/>
      <c r="C8" s="13">
        <f>'1 Jun 18'!C8</f>
        <v>0</v>
      </c>
      <c r="D8" s="79" t="s">
        <v>30</v>
      </c>
      <c r="E8" s="80"/>
      <c r="F8" s="13">
        <f>'1 Jun 18'!F8</f>
        <v>0</v>
      </c>
      <c r="G8" s="14" t="s">
        <v>7</v>
      </c>
      <c r="H8" s="22">
        <f ca="1">first+(_xlfn.SHEET()-3)*Freq</f>
        <v>43266</v>
      </c>
    </row>
    <row r="9" spans="1:12" x14ac:dyDescent="0.25">
      <c r="A9" s="78" t="s">
        <v>29</v>
      </c>
      <c r="B9" s="78"/>
      <c r="C9" s="13">
        <f>'1 Jun 18'!C9</f>
        <v>0</v>
      </c>
      <c r="D9" s="79" t="s">
        <v>31</v>
      </c>
      <c r="E9" s="80"/>
      <c r="F9" s="13">
        <f>'1 Jun 18'!F9</f>
        <v>0</v>
      </c>
    </row>
    <row r="10" spans="1:12" x14ac:dyDescent="0.25">
      <c r="A10" s="86"/>
      <c r="B10" s="86"/>
    </row>
    <row r="11" spans="1:12" x14ac:dyDescent="0.25">
      <c r="A11" s="78" t="s">
        <v>0</v>
      </c>
      <c r="B11" s="78"/>
      <c r="C11" s="81" t="str">
        <f>'1 Jun 18'!C11:H11</f>
        <v>&lt;Add the project overall objective / goal here&gt;</v>
      </c>
      <c r="D11" s="82"/>
      <c r="E11" s="82"/>
      <c r="F11" s="82"/>
      <c r="G11" s="82"/>
      <c r="H11" s="83"/>
    </row>
    <row r="12" spans="1:12" x14ac:dyDescent="0.25">
      <c r="A12" s="14"/>
      <c r="B12" s="14" t="s">
        <v>69</v>
      </c>
      <c r="C12" s="81" t="str">
        <f>'1 Jun 18'!C12:H12</f>
        <v>&lt;Add the benefit(s) to students here at a headline level&gt;</v>
      </c>
      <c r="D12" s="87"/>
      <c r="E12" s="87"/>
      <c r="F12" s="87"/>
      <c r="G12" s="87"/>
      <c r="H12" s="88"/>
    </row>
    <row r="13" spans="1:12" x14ac:dyDescent="0.25">
      <c r="A13" s="14"/>
      <c r="B13" s="14" t="s">
        <v>70</v>
      </c>
      <c r="C13" s="81" t="str">
        <f>'1 Jun 18'!C13:H13</f>
        <v>&lt;Add the benefit(s) to staff here at a headline level&gt;</v>
      </c>
      <c r="D13" s="87"/>
      <c r="E13" s="87"/>
      <c r="F13" s="87"/>
      <c r="G13" s="87"/>
      <c r="H13" s="88"/>
    </row>
    <row r="14" spans="1:12" x14ac:dyDescent="0.25">
      <c r="A14" s="14"/>
      <c r="B14" s="14"/>
    </row>
    <row r="15" spans="1:12" ht="30" customHeight="1" x14ac:dyDescent="0.25">
      <c r="A15" s="14"/>
      <c r="B15" s="71" t="s">
        <v>57</v>
      </c>
      <c r="C15" s="81"/>
      <c r="D15" s="87"/>
      <c r="E15" s="87"/>
      <c r="F15" s="87"/>
      <c r="G15" s="87"/>
      <c r="H15" s="88"/>
    </row>
    <row r="16" spans="1:12" ht="15.75" thickBot="1" x14ac:dyDescent="0.3">
      <c r="L16" s="11">
        <f>SUM(L18:L24)</f>
        <v>28</v>
      </c>
    </row>
    <row r="17" spans="1:12" ht="15.75" thickTop="1" x14ac:dyDescent="0.25">
      <c r="A17" s="27"/>
      <c r="B17" s="28" t="s">
        <v>1</v>
      </c>
      <c r="C17" s="28"/>
      <c r="D17" s="29" t="s">
        <v>2</v>
      </c>
      <c r="E17" s="36"/>
      <c r="F17" s="37" t="s">
        <v>3</v>
      </c>
      <c r="G17" s="84" t="s">
        <v>6</v>
      </c>
      <c r="H17" s="85"/>
      <c r="J17" s="5" t="s">
        <v>15</v>
      </c>
      <c r="K17" s="6" t="s">
        <v>16</v>
      </c>
      <c r="L17" s="3" t="s">
        <v>14</v>
      </c>
    </row>
    <row r="18" spans="1:12" ht="30" customHeight="1" x14ac:dyDescent="0.25">
      <c r="A18" s="30" t="str">
        <f>'1 Jun 18'!A18</f>
        <v>G</v>
      </c>
      <c r="B18" s="72">
        <f>'1 Jun 18'!B18:C18</f>
        <v>0</v>
      </c>
      <c r="C18" s="72"/>
      <c r="D18" s="31">
        <f>'1 Jun 18'!D18</f>
        <v>0</v>
      </c>
      <c r="E18" s="38" t="str">
        <f>'1 Jun 18'!E18</f>
        <v>G</v>
      </c>
      <c r="F18" s="24">
        <f>'1 Jun 18'!F18</f>
        <v>0</v>
      </c>
      <c r="G18" s="72">
        <f>'1 Jun 18'!G18</f>
        <v>0</v>
      </c>
      <c r="H18" s="77">
        <f>'1 Jun 18'!H18</f>
        <v>0</v>
      </c>
      <c r="J18" s="7" t="s">
        <v>12</v>
      </c>
      <c r="K18" s="8">
        <v>1</v>
      </c>
      <c r="L18" s="4">
        <f t="shared" ref="L18:L24" si="0">VLOOKUP(A18,points,2,FALSE)+3*VLOOKUP(E18,points,2,FALSE)</f>
        <v>4</v>
      </c>
    </row>
    <row r="19" spans="1:12" ht="30" customHeight="1" x14ac:dyDescent="0.25">
      <c r="A19" s="32" t="str">
        <f>'1 Jun 18'!A19</f>
        <v>G</v>
      </c>
      <c r="B19" s="73">
        <f>'1 Jun 18'!B19:C19</f>
        <v>0</v>
      </c>
      <c r="C19" s="73"/>
      <c r="D19" s="33">
        <f>'1 Jun 18'!D19</f>
        <v>0</v>
      </c>
      <c r="E19" s="39" t="str">
        <f>'1 Jun 18'!E19</f>
        <v>G</v>
      </c>
      <c r="F19" s="23">
        <f>'1 Jun 18'!F19</f>
        <v>0</v>
      </c>
      <c r="G19" s="73">
        <f>'1 Jun 18'!G19</f>
        <v>0</v>
      </c>
      <c r="H19" s="74">
        <f>'1 Jun 18'!H19</f>
        <v>0</v>
      </c>
      <c r="J19" s="7" t="s">
        <v>9</v>
      </c>
      <c r="K19" s="8">
        <v>2</v>
      </c>
      <c r="L19" s="4">
        <f t="shared" si="0"/>
        <v>4</v>
      </c>
    </row>
    <row r="20" spans="1:12" ht="30" customHeight="1" x14ac:dyDescent="0.25">
      <c r="A20" s="32" t="str">
        <f>'1 Jun 18'!A20</f>
        <v>G</v>
      </c>
      <c r="B20" s="73">
        <f>'1 Jun 18'!B20:C20</f>
        <v>0</v>
      </c>
      <c r="C20" s="73"/>
      <c r="D20" s="33">
        <f>'1 Jun 18'!D20</f>
        <v>0</v>
      </c>
      <c r="E20" s="39" t="str">
        <f>'1 Jun 18'!E20</f>
        <v>G</v>
      </c>
      <c r="F20" s="23">
        <f>'1 Jun 18'!F20</f>
        <v>0</v>
      </c>
      <c r="G20" s="73">
        <f>'1 Jun 18'!G20</f>
        <v>0</v>
      </c>
      <c r="H20" s="74">
        <f>'1 Jun 18'!H20</f>
        <v>0</v>
      </c>
      <c r="J20" s="7" t="s">
        <v>8</v>
      </c>
      <c r="K20" s="8">
        <v>3</v>
      </c>
      <c r="L20" s="4">
        <f t="shared" si="0"/>
        <v>4</v>
      </c>
    </row>
    <row r="21" spans="1:12" ht="30" customHeight="1" x14ac:dyDescent="0.25">
      <c r="A21" s="32" t="str">
        <f>'1 Jun 18'!A21</f>
        <v>G</v>
      </c>
      <c r="B21" s="73">
        <f>'1 Jun 18'!B21:C21</f>
        <v>0</v>
      </c>
      <c r="C21" s="73"/>
      <c r="D21" s="33">
        <f>'1 Jun 18'!D21</f>
        <v>0</v>
      </c>
      <c r="E21" s="39" t="str">
        <f>'1 Jun 18'!E21</f>
        <v>G</v>
      </c>
      <c r="F21" s="23">
        <f>'1 Jun 18'!F21</f>
        <v>0</v>
      </c>
      <c r="G21" s="73">
        <f>'1 Jun 18'!G21</f>
        <v>0</v>
      </c>
      <c r="H21" s="74">
        <f>'1 Jun 18'!H21</f>
        <v>0</v>
      </c>
      <c r="J21" s="7" t="s">
        <v>13</v>
      </c>
      <c r="K21" s="8">
        <v>1</v>
      </c>
      <c r="L21" s="4">
        <f t="shared" si="0"/>
        <v>4</v>
      </c>
    </row>
    <row r="22" spans="1:12" ht="30" customHeight="1" x14ac:dyDescent="0.25">
      <c r="A22" s="32" t="str">
        <f>'1 Jun 18'!A22</f>
        <v>G</v>
      </c>
      <c r="B22" s="73">
        <f>'1 Jun 18'!B22:C22</f>
        <v>0</v>
      </c>
      <c r="C22" s="73"/>
      <c r="D22" s="33">
        <f>'1 Jun 18'!D22</f>
        <v>0</v>
      </c>
      <c r="E22" s="39" t="str">
        <f>'1 Jun 18'!E22</f>
        <v>G</v>
      </c>
      <c r="F22" s="23">
        <f>'1 Jun 18'!F22</f>
        <v>0</v>
      </c>
      <c r="G22" s="73">
        <f>'1 Jun 18'!G22</f>
        <v>0</v>
      </c>
      <c r="H22" s="74">
        <f>'1 Jun 18'!H22</f>
        <v>0</v>
      </c>
      <c r="J22" s="7" t="s">
        <v>10</v>
      </c>
      <c r="K22" s="8">
        <v>2</v>
      </c>
      <c r="L22" s="4">
        <f t="shared" si="0"/>
        <v>4</v>
      </c>
    </row>
    <row r="23" spans="1:12" ht="30" customHeight="1" x14ac:dyDescent="0.25">
      <c r="A23" s="32" t="str">
        <f>'1 Jun 18'!A23</f>
        <v>G</v>
      </c>
      <c r="B23" s="73">
        <f>'1 Jun 18'!B23:C23</f>
        <v>0</v>
      </c>
      <c r="C23" s="73"/>
      <c r="D23" s="33">
        <f>'1 Jun 18'!D23</f>
        <v>0</v>
      </c>
      <c r="E23" s="39" t="str">
        <f>'1 Jun 18'!E23</f>
        <v>G</v>
      </c>
      <c r="F23" s="23">
        <f>'1 Jun 18'!F23</f>
        <v>0</v>
      </c>
      <c r="G23" s="73">
        <f>'1 Jun 18'!G23</f>
        <v>0</v>
      </c>
      <c r="H23" s="74">
        <f>'1 Jun 18'!H23</f>
        <v>0</v>
      </c>
      <c r="J23" s="9" t="s">
        <v>11</v>
      </c>
      <c r="K23" s="10">
        <v>3</v>
      </c>
      <c r="L23" s="4">
        <f t="shared" si="0"/>
        <v>4</v>
      </c>
    </row>
    <row r="24" spans="1:12" ht="30" customHeight="1" thickBot="1" x14ac:dyDescent="0.3">
      <c r="A24" s="34" t="str">
        <f>'1 Jun 18'!A24</f>
        <v>G</v>
      </c>
      <c r="B24" s="75">
        <f>'1 Jun 18'!B24:C24</f>
        <v>0</v>
      </c>
      <c r="C24" s="75"/>
      <c r="D24" s="35">
        <f>'1 Jun 18'!D24</f>
        <v>0</v>
      </c>
      <c r="E24" s="40" t="str">
        <f>'1 Jun 18'!E24</f>
        <v>G</v>
      </c>
      <c r="F24" s="41">
        <f>'1 Jun 18'!F24</f>
        <v>0</v>
      </c>
      <c r="G24" s="75">
        <f>'1 Jun 18'!G24</f>
        <v>0</v>
      </c>
      <c r="H24" s="76">
        <f>'1 Jun 18'!H24</f>
        <v>0</v>
      </c>
      <c r="J24" s="2"/>
      <c r="K24" s="2"/>
      <c r="L24" s="4">
        <f t="shared" si="0"/>
        <v>4</v>
      </c>
    </row>
    <row r="25" spans="1:12" ht="15.75" thickTop="1" x14ac:dyDescent="0.25"/>
    <row r="26" spans="1:12" x14ac:dyDescent="0.25">
      <c r="A26" s="65"/>
      <c r="B26" s="65"/>
      <c r="C26" s="63" t="s">
        <v>43</v>
      </c>
      <c r="D26" s="63" t="s">
        <v>51</v>
      </c>
      <c r="E26" s="64"/>
      <c r="F26" s="63" t="s">
        <v>48</v>
      </c>
      <c r="G26" s="63" t="s">
        <v>46</v>
      </c>
      <c r="H26" s="63" t="s">
        <v>50</v>
      </c>
    </row>
    <row r="27" spans="1:12" x14ac:dyDescent="0.25">
      <c r="B27" s="14" t="s">
        <v>44</v>
      </c>
      <c r="C27" s="57">
        <f>'1 Jun 18'!C27</f>
        <v>0</v>
      </c>
      <c r="D27" s="57">
        <f>'1 Jun 18'!D27</f>
        <v>0</v>
      </c>
      <c r="E27" s="56"/>
      <c r="F27" s="57">
        <f>'1 Jun 18'!F27</f>
        <v>0</v>
      </c>
      <c r="G27" s="61">
        <f>D27+F27</f>
        <v>0</v>
      </c>
      <c r="H27" s="62" t="e">
        <f>(C27-G27)/C27</f>
        <v>#DIV/0!</v>
      </c>
    </row>
    <row r="28" spans="1:12" x14ac:dyDescent="0.25">
      <c r="B28" s="14" t="s">
        <v>49</v>
      </c>
      <c r="C28" s="57">
        <f>'1 Jun 18'!C28</f>
        <v>0</v>
      </c>
      <c r="D28" s="58"/>
      <c r="E28" s="56"/>
      <c r="F28" s="57">
        <f>'1 Jun 18'!F28</f>
        <v>0</v>
      </c>
      <c r="G28" s="61">
        <f t="shared" ref="G28:G29" si="1">D28+F28</f>
        <v>0</v>
      </c>
      <c r="H28" s="62" t="e">
        <f t="shared" ref="H28:H30" si="2">(C28-G28)/C28</f>
        <v>#DIV/0!</v>
      </c>
    </row>
    <row r="29" spans="1:12" x14ac:dyDescent="0.25">
      <c r="B29" s="14" t="s">
        <v>47</v>
      </c>
      <c r="C29" s="57">
        <f>'1 Jun 18'!C29</f>
        <v>0</v>
      </c>
      <c r="D29" s="57">
        <f>'1 Jun 18'!D29</f>
        <v>0</v>
      </c>
      <c r="E29" s="56"/>
      <c r="F29" s="58"/>
      <c r="G29" s="61">
        <f t="shared" si="1"/>
        <v>0</v>
      </c>
      <c r="H29" s="62" t="e">
        <f t="shared" si="2"/>
        <v>#DIV/0!</v>
      </c>
    </row>
    <row r="30" spans="1:12" x14ac:dyDescent="0.25">
      <c r="B30" s="55" t="s">
        <v>45</v>
      </c>
      <c r="C30" s="59">
        <f>SUM(C27:C29)</f>
        <v>0</v>
      </c>
      <c r="D30" s="59">
        <f>D27+D29</f>
        <v>0</v>
      </c>
      <c r="E30" s="56"/>
      <c r="F30" s="59">
        <f>F27+F28</f>
        <v>0</v>
      </c>
      <c r="G30" s="59">
        <f>SUM(G27:G29)</f>
        <v>0</v>
      </c>
      <c r="H30" s="60" t="e">
        <f t="shared" si="2"/>
        <v>#DIV/0!</v>
      </c>
    </row>
  </sheetData>
  <mergeCells count="28">
    <mergeCell ref="A9:B9"/>
    <mergeCell ref="D9:E9"/>
    <mergeCell ref="A6:B6"/>
    <mergeCell ref="D6:E6"/>
    <mergeCell ref="A7:B7"/>
    <mergeCell ref="A8:B8"/>
    <mergeCell ref="D8:E8"/>
    <mergeCell ref="A10:B10"/>
    <mergeCell ref="A11:B11"/>
    <mergeCell ref="C11:H11"/>
    <mergeCell ref="G17:H17"/>
    <mergeCell ref="B18:C18"/>
    <mergeCell ref="G18:H18"/>
    <mergeCell ref="C15:H15"/>
    <mergeCell ref="C12:H12"/>
    <mergeCell ref="C13:H13"/>
    <mergeCell ref="B19:C19"/>
    <mergeCell ref="G19:H19"/>
    <mergeCell ref="B20:C20"/>
    <mergeCell ref="G20:H20"/>
    <mergeCell ref="B21:C21"/>
    <mergeCell ref="G21:H21"/>
    <mergeCell ref="B22:C22"/>
    <mergeCell ref="G22:H22"/>
    <mergeCell ref="B23:C23"/>
    <mergeCell ref="G23:H23"/>
    <mergeCell ref="B24:C24"/>
    <mergeCell ref="G24:H24"/>
  </mergeCells>
  <conditionalFormatting sqref="A18:A24 E18:E24">
    <cfRule type="cellIs" dxfId="104" priority="5" operator="equal">
      <formula>"G"</formula>
    </cfRule>
    <cfRule type="cellIs" dxfId="103" priority="6" operator="equal">
      <formula>"A"</formula>
    </cfRule>
    <cfRule type="cellIs" dxfId="102" priority="7" operator="equal">
      <formula>"R"</formula>
    </cfRule>
  </conditionalFormatting>
  <conditionalFormatting sqref="C6">
    <cfRule type="cellIs" dxfId="101" priority="2" operator="equal">
      <formula>"GREEN"</formula>
    </cfRule>
    <cfRule type="cellIs" dxfId="100" priority="3" operator="equal">
      <formula>"AMBER"</formula>
    </cfRule>
    <cfRule type="cellIs" dxfId="99" priority="4" operator="equal">
      <formula>"RED"</formula>
    </cfRule>
  </conditionalFormatting>
  <conditionalFormatting sqref="H27:H30">
    <cfRule type="cellIs" dxfId="98"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headerFooter>
    <oddFooter>&amp;L&amp;F / &amp;A
ACU confidentiality: Internal General&amp;COriginal copy stored in &amp;KC00000&lt;add path to report location&gt;&amp;RPrinted on &amp;D, &amp;T</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L30"/>
  <sheetViews>
    <sheetView workbookViewId="0"/>
  </sheetViews>
  <sheetFormatPr defaultRowHeight="15" x14ac:dyDescent="0.25"/>
  <cols>
    <col min="1" max="1" width="2.7109375" style="11" customWidth="1"/>
    <col min="2" max="2" width="15.7109375" style="11" customWidth="1"/>
    <col min="3" max="3" width="30.7109375" style="11" customWidth="1"/>
    <col min="4" max="4" width="15.7109375" style="11" customWidth="1"/>
    <col min="5" max="5" width="2.7109375" style="11" customWidth="1"/>
    <col min="6" max="6" width="30.7109375" style="11" customWidth="1"/>
    <col min="7" max="7" width="15.7109375" style="11" customWidth="1"/>
    <col min="8" max="8" width="30.7109375" style="11" customWidth="1"/>
    <col min="9" max="9" width="9.140625" style="11"/>
    <col min="10" max="11" width="9.140625" style="11" hidden="1" customWidth="1"/>
    <col min="12" max="12" width="9.7109375" style="11" hidden="1" customWidth="1"/>
    <col min="13" max="16384" width="9.140625" style="11"/>
  </cols>
  <sheetData>
    <row r="3" spans="1:12" x14ac:dyDescent="0.25">
      <c r="E3" s="12" t="str">
        <f>Summary!E3</f>
        <v>&lt;PROJECT NAME&gt;</v>
      </c>
    </row>
    <row r="4" spans="1:12" x14ac:dyDescent="0.25">
      <c r="E4" s="12" t="str">
        <f>Summary!E4</f>
        <v>Project Status Report - Summary</v>
      </c>
    </row>
    <row r="6" spans="1:12" x14ac:dyDescent="0.25">
      <c r="A6" s="78" t="s">
        <v>4</v>
      </c>
      <c r="B6" s="78"/>
      <c r="C6" s="16" t="str">
        <f>IF(SUM(L18:L24)&lt;=35,"GREEN",IF(SUM(L18:L24)&lt;=56,"AMBER","RED"))</f>
        <v>GREEN</v>
      </c>
      <c r="D6" s="79" t="s">
        <v>5</v>
      </c>
      <c r="E6" s="80"/>
      <c r="F6" s="15">
        <f>MAX(D18:D24)</f>
        <v>0</v>
      </c>
    </row>
    <row r="7" spans="1:12" x14ac:dyDescent="0.25">
      <c r="A7" s="86"/>
      <c r="B7" s="86"/>
    </row>
    <row r="8" spans="1:12" x14ac:dyDescent="0.25">
      <c r="A8" s="78" t="s">
        <v>63</v>
      </c>
      <c r="B8" s="78"/>
      <c r="C8" s="13">
        <f>'15 Jun 18'!C8</f>
        <v>0</v>
      </c>
      <c r="D8" s="79" t="s">
        <v>30</v>
      </c>
      <c r="E8" s="80"/>
      <c r="F8" s="13">
        <f>'15 Jun 18'!F8</f>
        <v>0</v>
      </c>
      <c r="G8" s="14" t="s">
        <v>7</v>
      </c>
      <c r="H8" s="22">
        <f ca="1">first+(_xlfn.SHEET()-3)*Freq</f>
        <v>43280</v>
      </c>
    </row>
    <row r="9" spans="1:12" x14ac:dyDescent="0.25">
      <c r="A9" s="78" t="s">
        <v>29</v>
      </c>
      <c r="B9" s="78"/>
      <c r="C9" s="13">
        <f>'15 Jun 18'!C9</f>
        <v>0</v>
      </c>
      <c r="D9" s="79" t="s">
        <v>31</v>
      </c>
      <c r="E9" s="80"/>
      <c r="F9" s="13">
        <f>'15 Jun 18'!F9</f>
        <v>0</v>
      </c>
    </row>
    <row r="10" spans="1:12" x14ac:dyDescent="0.25">
      <c r="A10" s="86"/>
      <c r="B10" s="86"/>
    </row>
    <row r="11" spans="1:12" x14ac:dyDescent="0.25">
      <c r="A11" s="78" t="s">
        <v>0</v>
      </c>
      <c r="B11" s="78"/>
      <c r="C11" s="81" t="str">
        <f>'15 Jun 18'!C11:H11</f>
        <v>&lt;Add the project overall objective / goal here&gt;</v>
      </c>
      <c r="D11" s="82"/>
      <c r="E11" s="82"/>
      <c r="F11" s="82"/>
      <c r="G11" s="82"/>
      <c r="H11" s="83"/>
    </row>
    <row r="12" spans="1:12" x14ac:dyDescent="0.25">
      <c r="A12" s="14"/>
      <c r="B12" s="14" t="s">
        <v>69</v>
      </c>
      <c r="C12" s="81" t="str">
        <f>'15 Jun 18'!C12:H12</f>
        <v>&lt;Add the benefit(s) to students here at a headline level&gt;</v>
      </c>
      <c r="D12" s="82"/>
      <c r="E12" s="82"/>
      <c r="F12" s="82"/>
      <c r="G12" s="82"/>
      <c r="H12" s="83"/>
    </row>
    <row r="13" spans="1:12" x14ac:dyDescent="0.25">
      <c r="A13" s="14"/>
      <c r="B13" s="14" t="s">
        <v>70</v>
      </c>
      <c r="C13" s="81" t="str">
        <f>'15 Jun 18'!C13:H13</f>
        <v>&lt;Add the benefit(s) to staff here at a headline level&gt;</v>
      </c>
      <c r="D13" s="82"/>
      <c r="E13" s="82"/>
      <c r="F13" s="82"/>
      <c r="G13" s="82"/>
      <c r="H13" s="83"/>
    </row>
    <row r="14" spans="1:12" x14ac:dyDescent="0.25">
      <c r="A14" s="14"/>
      <c r="B14" s="14"/>
    </row>
    <row r="15" spans="1:12" ht="30" customHeight="1" x14ac:dyDescent="0.25">
      <c r="A15" s="14"/>
      <c r="B15" s="71" t="s">
        <v>57</v>
      </c>
      <c r="C15" s="81"/>
      <c r="D15" s="87"/>
      <c r="E15" s="87"/>
      <c r="F15" s="87"/>
      <c r="G15" s="87"/>
      <c r="H15" s="88"/>
    </row>
    <row r="16" spans="1:12" ht="15.75" thickBot="1" x14ac:dyDescent="0.3">
      <c r="L16" s="11">
        <f>SUM(L18:L24)</f>
        <v>28</v>
      </c>
    </row>
    <row r="17" spans="1:12" ht="15.75" thickTop="1" x14ac:dyDescent="0.25">
      <c r="A17" s="27"/>
      <c r="B17" s="28" t="s">
        <v>1</v>
      </c>
      <c r="C17" s="28"/>
      <c r="D17" s="29" t="s">
        <v>2</v>
      </c>
      <c r="E17" s="36"/>
      <c r="F17" s="37" t="s">
        <v>3</v>
      </c>
      <c r="G17" s="84" t="s">
        <v>6</v>
      </c>
      <c r="H17" s="85"/>
      <c r="J17" s="5" t="s">
        <v>15</v>
      </c>
      <c r="K17" s="6" t="s">
        <v>16</v>
      </c>
      <c r="L17" s="3" t="s">
        <v>14</v>
      </c>
    </row>
    <row r="18" spans="1:12" ht="30" customHeight="1" x14ac:dyDescent="0.25">
      <c r="A18" s="30" t="str">
        <f>'15 Jun 18'!A18</f>
        <v>G</v>
      </c>
      <c r="B18" s="72">
        <f>'15 Jun 18'!B18:C18</f>
        <v>0</v>
      </c>
      <c r="C18" s="72"/>
      <c r="D18" s="31">
        <f>'15 Jun 18'!D18</f>
        <v>0</v>
      </c>
      <c r="E18" s="38" t="str">
        <f>'15 Jun 18'!E18</f>
        <v>G</v>
      </c>
      <c r="F18" s="24">
        <f>'15 Jun 18'!F18</f>
        <v>0</v>
      </c>
      <c r="G18" s="72">
        <f>'15 Jun 18'!G18</f>
        <v>0</v>
      </c>
      <c r="H18" s="77">
        <f>'1 Jun 18'!H18</f>
        <v>0</v>
      </c>
      <c r="J18" s="7" t="s">
        <v>12</v>
      </c>
      <c r="K18" s="8">
        <v>1</v>
      </c>
      <c r="L18" s="4">
        <f t="shared" ref="L18:L24" si="0">VLOOKUP(A18,points,2,FALSE)+3*VLOOKUP(E18,points,2,FALSE)</f>
        <v>4</v>
      </c>
    </row>
    <row r="19" spans="1:12" ht="30" customHeight="1" x14ac:dyDescent="0.25">
      <c r="A19" s="32" t="str">
        <f>'15 Jun 18'!A19</f>
        <v>G</v>
      </c>
      <c r="B19" s="73">
        <f>'15 Jun 18'!B19:C19</f>
        <v>0</v>
      </c>
      <c r="C19" s="73"/>
      <c r="D19" s="33">
        <f>'15 Jun 18'!D19</f>
        <v>0</v>
      </c>
      <c r="E19" s="38" t="str">
        <f>'15 Jun 18'!E19</f>
        <v>G</v>
      </c>
      <c r="F19" s="23">
        <f>'15 Jun 18'!F19</f>
        <v>0</v>
      </c>
      <c r="G19" s="73">
        <f>'15 Jun 18'!G19</f>
        <v>0</v>
      </c>
      <c r="H19" s="74">
        <f>'1 Jun 18'!H19</f>
        <v>0</v>
      </c>
      <c r="J19" s="7" t="s">
        <v>9</v>
      </c>
      <c r="K19" s="8">
        <v>2</v>
      </c>
      <c r="L19" s="4">
        <f t="shared" si="0"/>
        <v>4</v>
      </c>
    </row>
    <row r="20" spans="1:12" ht="30" customHeight="1" x14ac:dyDescent="0.25">
      <c r="A20" s="32" t="str">
        <f>'15 Jun 18'!A20</f>
        <v>G</v>
      </c>
      <c r="B20" s="73">
        <f>'15 Jun 18'!B20:C20</f>
        <v>0</v>
      </c>
      <c r="C20" s="73"/>
      <c r="D20" s="33">
        <f>'15 Jun 18'!D20</f>
        <v>0</v>
      </c>
      <c r="E20" s="38" t="str">
        <f>'15 Jun 18'!E20</f>
        <v>G</v>
      </c>
      <c r="F20" s="23">
        <f>'15 Jun 18'!F20</f>
        <v>0</v>
      </c>
      <c r="G20" s="73">
        <f>'15 Jun 18'!G20</f>
        <v>0</v>
      </c>
      <c r="H20" s="74">
        <f>'1 Jun 18'!H20</f>
        <v>0</v>
      </c>
      <c r="J20" s="7" t="s">
        <v>8</v>
      </c>
      <c r="K20" s="8">
        <v>3</v>
      </c>
      <c r="L20" s="4">
        <f t="shared" si="0"/>
        <v>4</v>
      </c>
    </row>
    <row r="21" spans="1:12" ht="30" customHeight="1" x14ac:dyDescent="0.25">
      <c r="A21" s="32" t="str">
        <f>'15 Jun 18'!A21</f>
        <v>G</v>
      </c>
      <c r="B21" s="73">
        <f>'15 Jun 18'!B21:C21</f>
        <v>0</v>
      </c>
      <c r="C21" s="73"/>
      <c r="D21" s="33">
        <f>'15 Jun 18'!D21</f>
        <v>0</v>
      </c>
      <c r="E21" s="39" t="str">
        <f>'15 Jun 18'!E21</f>
        <v>G</v>
      </c>
      <c r="F21" s="23">
        <f>'15 Jun 18'!F21</f>
        <v>0</v>
      </c>
      <c r="G21" s="73">
        <f>'15 Jun 18'!G21</f>
        <v>0</v>
      </c>
      <c r="H21" s="74">
        <f>'1 Jun 18'!H21</f>
        <v>0</v>
      </c>
      <c r="J21" s="7" t="s">
        <v>13</v>
      </c>
      <c r="K21" s="8">
        <v>1</v>
      </c>
      <c r="L21" s="4">
        <f t="shared" si="0"/>
        <v>4</v>
      </c>
    </row>
    <row r="22" spans="1:12" ht="30" customHeight="1" x14ac:dyDescent="0.25">
      <c r="A22" s="32" t="str">
        <f>'15 Jun 18'!A22</f>
        <v>G</v>
      </c>
      <c r="B22" s="73">
        <f>'15 Jun 18'!B22:C22</f>
        <v>0</v>
      </c>
      <c r="C22" s="73"/>
      <c r="D22" s="33">
        <f>'15 Jun 18'!D22</f>
        <v>0</v>
      </c>
      <c r="E22" s="39" t="str">
        <f>'15 Jun 18'!E22</f>
        <v>G</v>
      </c>
      <c r="F22" s="23">
        <f>'15 Jun 18'!F22</f>
        <v>0</v>
      </c>
      <c r="G22" s="73">
        <f>'15 Jun 18'!G22</f>
        <v>0</v>
      </c>
      <c r="H22" s="74">
        <f>'1 Jun 18'!H22</f>
        <v>0</v>
      </c>
      <c r="J22" s="7" t="s">
        <v>10</v>
      </c>
      <c r="K22" s="8">
        <v>2</v>
      </c>
      <c r="L22" s="4">
        <f t="shared" si="0"/>
        <v>4</v>
      </c>
    </row>
    <row r="23" spans="1:12" ht="30" customHeight="1" x14ac:dyDescent="0.25">
      <c r="A23" s="32" t="str">
        <f>'15 Jun 18'!A23</f>
        <v>G</v>
      </c>
      <c r="B23" s="73">
        <f>'15 Jun 18'!B23:C23</f>
        <v>0</v>
      </c>
      <c r="C23" s="73"/>
      <c r="D23" s="33">
        <f>'15 Jun 18'!D23</f>
        <v>0</v>
      </c>
      <c r="E23" s="39" t="str">
        <f>'15 Jun 18'!E23</f>
        <v>G</v>
      </c>
      <c r="F23" s="23">
        <f>'15 Jun 18'!F23</f>
        <v>0</v>
      </c>
      <c r="G23" s="73">
        <f>'15 Jun 18'!G23</f>
        <v>0</v>
      </c>
      <c r="H23" s="74">
        <f>'1 Jun 18'!H23</f>
        <v>0</v>
      </c>
      <c r="J23" s="9" t="s">
        <v>11</v>
      </c>
      <c r="K23" s="10">
        <v>3</v>
      </c>
      <c r="L23" s="4">
        <f t="shared" si="0"/>
        <v>4</v>
      </c>
    </row>
    <row r="24" spans="1:12" ht="30" customHeight="1" thickBot="1" x14ac:dyDescent="0.3">
      <c r="A24" s="34" t="str">
        <f>'15 Jun 18'!A24</f>
        <v>G</v>
      </c>
      <c r="B24" s="75">
        <f>'15 Jun 18'!B24:C24</f>
        <v>0</v>
      </c>
      <c r="C24" s="75"/>
      <c r="D24" s="35">
        <f>'15 Jun 18'!D24</f>
        <v>0</v>
      </c>
      <c r="E24" s="40" t="str">
        <f>'15 Jun 18'!E24</f>
        <v>G</v>
      </c>
      <c r="F24" s="41">
        <f>'15 Jun 18'!F24</f>
        <v>0</v>
      </c>
      <c r="G24" s="75">
        <f>'15 Jun 18'!G24</f>
        <v>0</v>
      </c>
      <c r="H24" s="76">
        <f>'1 Jun 18'!H24</f>
        <v>0</v>
      </c>
      <c r="J24" s="2"/>
      <c r="K24" s="2"/>
      <c r="L24" s="4">
        <f t="shared" si="0"/>
        <v>4</v>
      </c>
    </row>
    <row r="25" spans="1:12" ht="15.75" thickTop="1" x14ac:dyDescent="0.25"/>
    <row r="26" spans="1:12" x14ac:dyDescent="0.25">
      <c r="A26" s="65"/>
      <c r="B26" s="65"/>
      <c r="C26" s="63" t="s">
        <v>43</v>
      </c>
      <c r="D26" s="63" t="s">
        <v>51</v>
      </c>
      <c r="E26" s="64"/>
      <c r="F26" s="63" t="s">
        <v>48</v>
      </c>
      <c r="G26" s="63" t="s">
        <v>46</v>
      </c>
      <c r="H26" s="63" t="s">
        <v>50</v>
      </c>
    </row>
    <row r="27" spans="1:12" x14ac:dyDescent="0.25">
      <c r="B27" s="14" t="s">
        <v>44</v>
      </c>
      <c r="C27" s="57">
        <f>'15 Jun 18'!C27</f>
        <v>0</v>
      </c>
      <c r="D27" s="57">
        <f>'15 Jun 18'!D27</f>
        <v>0</v>
      </c>
      <c r="E27" s="56"/>
      <c r="F27" s="57">
        <f>'15 Jun 18'!F27</f>
        <v>0</v>
      </c>
      <c r="G27" s="61">
        <f>D27+F27</f>
        <v>0</v>
      </c>
      <c r="H27" s="62" t="e">
        <f>(C27-G27)/C27</f>
        <v>#DIV/0!</v>
      </c>
    </row>
    <row r="28" spans="1:12" x14ac:dyDescent="0.25">
      <c r="B28" s="14" t="s">
        <v>49</v>
      </c>
      <c r="C28" s="57">
        <f>'15 Jun 18'!C28</f>
        <v>0</v>
      </c>
      <c r="D28" s="58"/>
      <c r="E28" s="56"/>
      <c r="F28" s="57">
        <f>'15 Jun 18'!F28</f>
        <v>0</v>
      </c>
      <c r="G28" s="61">
        <f t="shared" ref="G28:G29" si="1">D28+F28</f>
        <v>0</v>
      </c>
      <c r="H28" s="62" t="e">
        <f t="shared" ref="H28:H30" si="2">(C28-G28)/C28</f>
        <v>#DIV/0!</v>
      </c>
    </row>
    <row r="29" spans="1:12" x14ac:dyDescent="0.25">
      <c r="B29" s="14" t="s">
        <v>47</v>
      </c>
      <c r="C29" s="57">
        <f>'15 Jun 18'!C29</f>
        <v>0</v>
      </c>
      <c r="D29" s="57">
        <f>'15 Jun 18'!D29</f>
        <v>0</v>
      </c>
      <c r="E29" s="56"/>
      <c r="F29" s="58"/>
      <c r="G29" s="61">
        <f t="shared" si="1"/>
        <v>0</v>
      </c>
      <c r="H29" s="62" t="e">
        <f t="shared" si="2"/>
        <v>#DIV/0!</v>
      </c>
    </row>
    <row r="30" spans="1:12" x14ac:dyDescent="0.25">
      <c r="B30" s="55" t="s">
        <v>45</v>
      </c>
      <c r="C30" s="59">
        <f>SUM(C27:C29)</f>
        <v>0</v>
      </c>
      <c r="D30" s="59">
        <f>D27+D29</f>
        <v>0</v>
      </c>
      <c r="E30" s="56"/>
      <c r="F30" s="59">
        <f>F27+F28</f>
        <v>0</v>
      </c>
      <c r="G30" s="59">
        <f>SUM(G27:G29)</f>
        <v>0</v>
      </c>
      <c r="H30" s="60" t="e">
        <f t="shared" si="2"/>
        <v>#DIV/0!</v>
      </c>
    </row>
  </sheetData>
  <mergeCells count="28">
    <mergeCell ref="A9:B9"/>
    <mergeCell ref="D9:E9"/>
    <mergeCell ref="A6:B6"/>
    <mergeCell ref="D6:E6"/>
    <mergeCell ref="A7:B7"/>
    <mergeCell ref="A8:B8"/>
    <mergeCell ref="D8:E8"/>
    <mergeCell ref="A10:B10"/>
    <mergeCell ref="A11:B11"/>
    <mergeCell ref="C11:H11"/>
    <mergeCell ref="G17:H17"/>
    <mergeCell ref="B18:C18"/>
    <mergeCell ref="G18:H18"/>
    <mergeCell ref="C15:H15"/>
    <mergeCell ref="C12:H12"/>
    <mergeCell ref="C13:H13"/>
    <mergeCell ref="B19:C19"/>
    <mergeCell ref="G19:H19"/>
    <mergeCell ref="B20:C20"/>
    <mergeCell ref="G20:H20"/>
    <mergeCell ref="B21:C21"/>
    <mergeCell ref="G21:H21"/>
    <mergeCell ref="B22:C22"/>
    <mergeCell ref="G22:H22"/>
    <mergeCell ref="B23:C23"/>
    <mergeCell ref="G23:H23"/>
    <mergeCell ref="B24:C24"/>
    <mergeCell ref="G24:H24"/>
  </mergeCells>
  <conditionalFormatting sqref="A18:A24 E18:E24">
    <cfRule type="cellIs" dxfId="97" priority="5" operator="equal">
      <formula>"G"</formula>
    </cfRule>
    <cfRule type="cellIs" dxfId="96" priority="6" operator="equal">
      <formula>"A"</formula>
    </cfRule>
    <cfRule type="cellIs" dxfId="95" priority="7" operator="equal">
      <formula>"R"</formula>
    </cfRule>
  </conditionalFormatting>
  <conditionalFormatting sqref="C6">
    <cfRule type="cellIs" dxfId="94" priority="2" operator="equal">
      <formula>"GREEN"</formula>
    </cfRule>
    <cfRule type="cellIs" dxfId="93" priority="3" operator="equal">
      <formula>"AMBER"</formula>
    </cfRule>
    <cfRule type="cellIs" dxfId="92" priority="4" operator="equal">
      <formula>"RED"</formula>
    </cfRule>
  </conditionalFormatting>
  <conditionalFormatting sqref="H27:H30">
    <cfRule type="cellIs" dxfId="91"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headerFooter>
    <oddFooter>&amp;L&amp;F / &amp;A
ACU confidentiality: Internal General&amp;COriginal copy stored in &amp;KC00000&lt;add path to report location&gt;&amp;RPrinted on &amp;D, &amp;T</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L30"/>
  <sheetViews>
    <sheetView workbookViewId="0"/>
  </sheetViews>
  <sheetFormatPr defaultRowHeight="15" x14ac:dyDescent="0.25"/>
  <cols>
    <col min="1" max="1" width="2.7109375" style="11" customWidth="1"/>
    <col min="2" max="2" width="15.7109375" style="11" customWidth="1"/>
    <col min="3" max="3" width="30.7109375" style="11" customWidth="1"/>
    <col min="4" max="4" width="15.7109375" style="11" customWidth="1"/>
    <col min="5" max="5" width="2.7109375" style="11" customWidth="1"/>
    <col min="6" max="6" width="30.7109375" style="11" customWidth="1"/>
    <col min="7" max="7" width="15.7109375" style="11" customWidth="1"/>
    <col min="8" max="8" width="30.7109375" style="11" customWidth="1"/>
    <col min="9" max="9" width="9.140625" style="11"/>
    <col min="10" max="11" width="9.140625" style="11" hidden="1" customWidth="1"/>
    <col min="12" max="12" width="9.7109375" style="11" hidden="1" customWidth="1"/>
    <col min="13" max="16384" width="9.140625" style="11"/>
  </cols>
  <sheetData>
    <row r="3" spans="1:12" x14ac:dyDescent="0.25">
      <c r="E3" s="12" t="str">
        <f>Summary!E3</f>
        <v>&lt;PROJECT NAME&gt;</v>
      </c>
    </row>
    <row r="4" spans="1:12" x14ac:dyDescent="0.25">
      <c r="E4" s="12" t="str">
        <f>Summary!E4</f>
        <v>Project Status Report - Summary</v>
      </c>
    </row>
    <row r="6" spans="1:12" x14ac:dyDescent="0.25">
      <c r="A6" s="78" t="s">
        <v>4</v>
      </c>
      <c r="B6" s="78"/>
      <c r="C6" s="16" t="str">
        <f>IF(SUM(L18:L24)&lt;=35,"GREEN",IF(SUM(L18:L24)&lt;=56,"AMBER","RED"))</f>
        <v>GREEN</v>
      </c>
      <c r="D6" s="79" t="s">
        <v>5</v>
      </c>
      <c r="E6" s="80"/>
      <c r="F6" s="15">
        <f>MAX(D18:D24)</f>
        <v>0</v>
      </c>
    </row>
    <row r="7" spans="1:12" x14ac:dyDescent="0.25">
      <c r="A7" s="86"/>
      <c r="B7" s="86"/>
    </row>
    <row r="8" spans="1:12" x14ac:dyDescent="0.25">
      <c r="A8" s="78" t="s">
        <v>63</v>
      </c>
      <c r="B8" s="78"/>
      <c r="C8" s="13">
        <f>'29 Jun 18'!C8</f>
        <v>0</v>
      </c>
      <c r="D8" s="79" t="s">
        <v>30</v>
      </c>
      <c r="E8" s="80"/>
      <c r="F8" s="13">
        <f>'29 Jun 18'!F8</f>
        <v>0</v>
      </c>
      <c r="G8" s="14" t="s">
        <v>7</v>
      </c>
      <c r="H8" s="22">
        <f ca="1">first+(_xlfn.SHEET()-3)*Freq</f>
        <v>43294</v>
      </c>
    </row>
    <row r="9" spans="1:12" x14ac:dyDescent="0.25">
      <c r="A9" s="78" t="s">
        <v>29</v>
      </c>
      <c r="B9" s="78"/>
      <c r="C9" s="13">
        <f>'29 Jun 18'!C9</f>
        <v>0</v>
      </c>
      <c r="D9" s="79" t="s">
        <v>31</v>
      </c>
      <c r="E9" s="80"/>
      <c r="F9" s="13">
        <f>'29 Jun 18'!F9</f>
        <v>0</v>
      </c>
    </row>
    <row r="10" spans="1:12" x14ac:dyDescent="0.25">
      <c r="A10" s="86"/>
      <c r="B10" s="86"/>
    </row>
    <row r="11" spans="1:12" x14ac:dyDescent="0.25">
      <c r="A11" s="78" t="s">
        <v>0</v>
      </c>
      <c r="B11" s="78"/>
      <c r="C11" s="81" t="str">
        <f>'29 Jun 18'!C11:H11</f>
        <v>&lt;Add the project overall objective / goal here&gt;</v>
      </c>
      <c r="D11" s="82"/>
      <c r="E11" s="82"/>
      <c r="F11" s="82"/>
      <c r="G11" s="82"/>
      <c r="H11" s="83"/>
    </row>
    <row r="12" spans="1:12" x14ac:dyDescent="0.25">
      <c r="A12" s="14"/>
      <c r="B12" s="14" t="s">
        <v>69</v>
      </c>
      <c r="C12" s="81" t="str">
        <f>'29 Jun 18'!C12:H12</f>
        <v>&lt;Add the benefit(s) to students here at a headline level&gt;</v>
      </c>
      <c r="D12" s="82"/>
      <c r="E12" s="82"/>
      <c r="F12" s="82"/>
      <c r="G12" s="82"/>
      <c r="H12" s="83"/>
    </row>
    <row r="13" spans="1:12" x14ac:dyDescent="0.25">
      <c r="A13" s="14"/>
      <c r="B13" s="14" t="s">
        <v>70</v>
      </c>
      <c r="C13" s="81" t="str">
        <f>'29 Jun 18'!C13:H13</f>
        <v>&lt;Add the benefit(s) to staff here at a headline level&gt;</v>
      </c>
      <c r="D13" s="82"/>
      <c r="E13" s="82"/>
      <c r="F13" s="82"/>
      <c r="G13" s="82"/>
      <c r="H13" s="83"/>
    </row>
    <row r="14" spans="1:12" x14ac:dyDescent="0.25">
      <c r="A14" s="14"/>
      <c r="B14" s="14"/>
    </row>
    <row r="15" spans="1:12" ht="30" customHeight="1" x14ac:dyDescent="0.25">
      <c r="A15" s="14"/>
      <c r="B15" s="71" t="s">
        <v>57</v>
      </c>
      <c r="C15" s="81"/>
      <c r="D15" s="87"/>
      <c r="E15" s="87"/>
      <c r="F15" s="87"/>
      <c r="G15" s="87"/>
      <c r="H15" s="88"/>
    </row>
    <row r="16" spans="1:12" ht="15.75" thickBot="1" x14ac:dyDescent="0.3">
      <c r="L16" s="11">
        <f>SUM(L18:L24)</f>
        <v>28</v>
      </c>
    </row>
    <row r="17" spans="1:12" ht="15.75" thickTop="1" x14ac:dyDescent="0.25">
      <c r="A17" s="27"/>
      <c r="B17" s="28" t="s">
        <v>1</v>
      </c>
      <c r="C17" s="28"/>
      <c r="D17" s="29" t="s">
        <v>2</v>
      </c>
      <c r="E17" s="36"/>
      <c r="F17" s="37" t="s">
        <v>3</v>
      </c>
      <c r="G17" s="84" t="s">
        <v>6</v>
      </c>
      <c r="H17" s="85"/>
      <c r="J17" s="5" t="s">
        <v>15</v>
      </c>
      <c r="K17" s="6" t="s">
        <v>16</v>
      </c>
      <c r="L17" s="3" t="s">
        <v>14</v>
      </c>
    </row>
    <row r="18" spans="1:12" ht="30" customHeight="1" x14ac:dyDescent="0.25">
      <c r="A18" s="30" t="str">
        <f>'29 Jun 18'!A18</f>
        <v>G</v>
      </c>
      <c r="B18" s="72">
        <f>'29 Jun 18'!B18:C18</f>
        <v>0</v>
      </c>
      <c r="C18" s="72"/>
      <c r="D18" s="31">
        <f>'29 Jun 18'!D18</f>
        <v>0</v>
      </c>
      <c r="E18" s="38" t="str">
        <f>'29 Jun 18'!E18</f>
        <v>G</v>
      </c>
      <c r="F18" s="24">
        <f>'29 Jun 18'!F18</f>
        <v>0</v>
      </c>
      <c r="G18" s="72">
        <f>'29 Jun 18'!G18</f>
        <v>0</v>
      </c>
      <c r="H18" s="77">
        <f>'1 Jun 18'!H18</f>
        <v>0</v>
      </c>
      <c r="J18" s="7" t="s">
        <v>12</v>
      </c>
      <c r="K18" s="8">
        <v>1</v>
      </c>
      <c r="L18" s="4">
        <f t="shared" ref="L18:L24" si="0">VLOOKUP(A18,points,2,FALSE)+3*VLOOKUP(E18,points,2,FALSE)</f>
        <v>4</v>
      </c>
    </row>
    <row r="19" spans="1:12" ht="30" customHeight="1" x14ac:dyDescent="0.25">
      <c r="A19" s="32" t="str">
        <f>'29 Jun 18'!A19</f>
        <v>G</v>
      </c>
      <c r="B19" s="73">
        <f>'29 Jun 18'!B19:C19</f>
        <v>0</v>
      </c>
      <c r="C19" s="73"/>
      <c r="D19" s="33">
        <f>'29 Jun 18'!D19</f>
        <v>0</v>
      </c>
      <c r="E19" s="39" t="str">
        <f>'29 Jun 18'!E19</f>
        <v>G</v>
      </c>
      <c r="F19" s="23">
        <f>'29 Jun 18'!F19</f>
        <v>0</v>
      </c>
      <c r="G19" s="73">
        <f>'29 Jun 18'!G19</f>
        <v>0</v>
      </c>
      <c r="H19" s="74">
        <f>'1 Jun 18'!H19</f>
        <v>0</v>
      </c>
      <c r="J19" s="7" t="s">
        <v>9</v>
      </c>
      <c r="K19" s="8">
        <v>2</v>
      </c>
      <c r="L19" s="4">
        <f t="shared" si="0"/>
        <v>4</v>
      </c>
    </row>
    <row r="20" spans="1:12" ht="30" customHeight="1" x14ac:dyDescent="0.25">
      <c r="A20" s="32" t="str">
        <f>'29 Jun 18'!A20</f>
        <v>G</v>
      </c>
      <c r="B20" s="73">
        <f>'29 Jun 18'!B20:C20</f>
        <v>0</v>
      </c>
      <c r="C20" s="73"/>
      <c r="D20" s="33">
        <f>'29 Jun 18'!D20</f>
        <v>0</v>
      </c>
      <c r="E20" s="39" t="str">
        <f>'29 Jun 18'!E20</f>
        <v>G</v>
      </c>
      <c r="F20" s="23">
        <f>'29 Jun 18'!F20</f>
        <v>0</v>
      </c>
      <c r="G20" s="73">
        <f>'29 Jun 18'!G20</f>
        <v>0</v>
      </c>
      <c r="H20" s="74">
        <f>'1 Jun 18'!H20</f>
        <v>0</v>
      </c>
      <c r="J20" s="7" t="s">
        <v>8</v>
      </c>
      <c r="K20" s="8">
        <v>3</v>
      </c>
      <c r="L20" s="4">
        <f t="shared" si="0"/>
        <v>4</v>
      </c>
    </row>
    <row r="21" spans="1:12" ht="30" customHeight="1" x14ac:dyDescent="0.25">
      <c r="A21" s="32" t="str">
        <f>'29 Jun 18'!A21</f>
        <v>G</v>
      </c>
      <c r="B21" s="73">
        <f>'29 Jun 18'!B21:C21</f>
        <v>0</v>
      </c>
      <c r="C21" s="73"/>
      <c r="D21" s="33">
        <f>'29 Jun 18'!D21</f>
        <v>0</v>
      </c>
      <c r="E21" s="39" t="str">
        <f>'29 Jun 18'!E21</f>
        <v>G</v>
      </c>
      <c r="F21" s="23">
        <f>'29 Jun 18'!F21</f>
        <v>0</v>
      </c>
      <c r="G21" s="73">
        <f>'29 Jun 18'!G21</f>
        <v>0</v>
      </c>
      <c r="H21" s="74">
        <f>'1 Jun 18'!H21</f>
        <v>0</v>
      </c>
      <c r="J21" s="7" t="s">
        <v>13</v>
      </c>
      <c r="K21" s="8">
        <v>1</v>
      </c>
      <c r="L21" s="4">
        <f t="shared" si="0"/>
        <v>4</v>
      </c>
    </row>
    <row r="22" spans="1:12" ht="30" customHeight="1" x14ac:dyDescent="0.25">
      <c r="A22" s="32" t="str">
        <f>'29 Jun 18'!A22</f>
        <v>G</v>
      </c>
      <c r="B22" s="73">
        <f>'29 Jun 18'!B22:C22</f>
        <v>0</v>
      </c>
      <c r="C22" s="73"/>
      <c r="D22" s="33">
        <f>'29 Jun 18'!D22</f>
        <v>0</v>
      </c>
      <c r="E22" s="39" t="str">
        <f>'29 Jun 18'!E22</f>
        <v>G</v>
      </c>
      <c r="F22" s="23">
        <f>'29 Jun 18'!F22</f>
        <v>0</v>
      </c>
      <c r="G22" s="73">
        <f>'29 Jun 18'!G22</f>
        <v>0</v>
      </c>
      <c r="H22" s="74">
        <f>'1 Jun 18'!H22</f>
        <v>0</v>
      </c>
      <c r="J22" s="7" t="s">
        <v>10</v>
      </c>
      <c r="K22" s="8">
        <v>2</v>
      </c>
      <c r="L22" s="4">
        <f t="shared" si="0"/>
        <v>4</v>
      </c>
    </row>
    <row r="23" spans="1:12" ht="30" customHeight="1" x14ac:dyDescent="0.25">
      <c r="A23" s="32" t="str">
        <f>'29 Jun 18'!A23</f>
        <v>G</v>
      </c>
      <c r="B23" s="73">
        <f>'29 Jun 18'!B23:C23</f>
        <v>0</v>
      </c>
      <c r="C23" s="73"/>
      <c r="D23" s="33">
        <f>'29 Jun 18'!D23</f>
        <v>0</v>
      </c>
      <c r="E23" s="39" t="str">
        <f>'29 Jun 18'!E23</f>
        <v>G</v>
      </c>
      <c r="F23" s="23">
        <f>'29 Jun 18'!F23</f>
        <v>0</v>
      </c>
      <c r="G23" s="73">
        <f>'29 Jun 18'!G23</f>
        <v>0</v>
      </c>
      <c r="H23" s="74">
        <f>'1 Jun 18'!H23</f>
        <v>0</v>
      </c>
      <c r="J23" s="9" t="s">
        <v>11</v>
      </c>
      <c r="K23" s="10">
        <v>3</v>
      </c>
      <c r="L23" s="4">
        <f t="shared" si="0"/>
        <v>4</v>
      </c>
    </row>
    <row r="24" spans="1:12" ht="30" customHeight="1" thickBot="1" x14ac:dyDescent="0.3">
      <c r="A24" s="34" t="str">
        <f>'29 Jun 18'!A24</f>
        <v>G</v>
      </c>
      <c r="B24" s="75">
        <f>'29 Jun 18'!B24:C24</f>
        <v>0</v>
      </c>
      <c r="C24" s="75"/>
      <c r="D24" s="35">
        <f>'29 Jun 18'!D24</f>
        <v>0</v>
      </c>
      <c r="E24" s="40" t="str">
        <f>'29 Jun 18'!E24</f>
        <v>G</v>
      </c>
      <c r="F24" s="41">
        <f>'29 Jun 18'!F24</f>
        <v>0</v>
      </c>
      <c r="G24" s="75">
        <f>'29 Jun 18'!G24</f>
        <v>0</v>
      </c>
      <c r="H24" s="76">
        <f>'1 Jun 18'!H24</f>
        <v>0</v>
      </c>
      <c r="J24" s="2"/>
      <c r="K24" s="2"/>
      <c r="L24" s="4">
        <f t="shared" si="0"/>
        <v>4</v>
      </c>
    </row>
    <row r="25" spans="1:12" ht="15.75" thickTop="1" x14ac:dyDescent="0.25"/>
    <row r="26" spans="1:12" x14ac:dyDescent="0.25">
      <c r="A26" s="65"/>
      <c r="B26" s="65"/>
      <c r="C26" s="63" t="s">
        <v>43</v>
      </c>
      <c r="D26" s="63" t="s">
        <v>51</v>
      </c>
      <c r="E26" s="64"/>
      <c r="F26" s="63" t="s">
        <v>48</v>
      </c>
      <c r="G26" s="63" t="s">
        <v>46</v>
      </c>
      <c r="H26" s="63" t="s">
        <v>50</v>
      </c>
    </row>
    <row r="27" spans="1:12" x14ac:dyDescent="0.25">
      <c r="B27" s="14" t="s">
        <v>44</v>
      </c>
      <c r="C27" s="57">
        <f>'29 Jun 18'!C27</f>
        <v>0</v>
      </c>
      <c r="D27" s="57">
        <f>'29 Jun 18'!D27</f>
        <v>0</v>
      </c>
      <c r="E27" s="56"/>
      <c r="F27" s="57">
        <f>'29 Jun 18'!F27</f>
        <v>0</v>
      </c>
      <c r="G27" s="61">
        <f>D27+F27</f>
        <v>0</v>
      </c>
      <c r="H27" s="62" t="e">
        <f>(C27-G27)/C27</f>
        <v>#DIV/0!</v>
      </c>
    </row>
    <row r="28" spans="1:12" x14ac:dyDescent="0.25">
      <c r="B28" s="14" t="s">
        <v>49</v>
      </c>
      <c r="C28" s="57">
        <f>'29 Jun 18'!C28</f>
        <v>0</v>
      </c>
      <c r="D28" s="58"/>
      <c r="E28" s="56"/>
      <c r="F28" s="57">
        <f>'29 Jun 18'!F28</f>
        <v>0</v>
      </c>
      <c r="G28" s="61">
        <f t="shared" ref="G28:G29" si="1">D28+F28</f>
        <v>0</v>
      </c>
      <c r="H28" s="62" t="e">
        <f t="shared" ref="H28:H30" si="2">(C28-G28)/C28</f>
        <v>#DIV/0!</v>
      </c>
    </row>
    <row r="29" spans="1:12" x14ac:dyDescent="0.25">
      <c r="B29" s="14" t="s">
        <v>47</v>
      </c>
      <c r="C29" s="57">
        <f>'29 Jun 18'!C29</f>
        <v>0</v>
      </c>
      <c r="D29" s="57">
        <f>'29 Jun 18'!D29</f>
        <v>0</v>
      </c>
      <c r="E29" s="56"/>
      <c r="F29" s="58"/>
      <c r="G29" s="61">
        <f t="shared" si="1"/>
        <v>0</v>
      </c>
      <c r="H29" s="62" t="e">
        <f t="shared" si="2"/>
        <v>#DIV/0!</v>
      </c>
    </row>
    <row r="30" spans="1:12" x14ac:dyDescent="0.25">
      <c r="B30" s="55" t="s">
        <v>45</v>
      </c>
      <c r="C30" s="59">
        <f>SUM(C27:C29)</f>
        <v>0</v>
      </c>
      <c r="D30" s="59">
        <f>D27+D29</f>
        <v>0</v>
      </c>
      <c r="E30" s="56"/>
      <c r="F30" s="59">
        <f>F27+F28</f>
        <v>0</v>
      </c>
      <c r="G30" s="59">
        <f>SUM(G27:G29)</f>
        <v>0</v>
      </c>
      <c r="H30" s="60" t="e">
        <f t="shared" si="2"/>
        <v>#DIV/0!</v>
      </c>
    </row>
  </sheetData>
  <mergeCells count="28">
    <mergeCell ref="A9:B9"/>
    <mergeCell ref="D9:E9"/>
    <mergeCell ref="A6:B6"/>
    <mergeCell ref="D6:E6"/>
    <mergeCell ref="A7:B7"/>
    <mergeCell ref="A8:B8"/>
    <mergeCell ref="D8:E8"/>
    <mergeCell ref="A10:B10"/>
    <mergeCell ref="A11:B11"/>
    <mergeCell ref="C11:H11"/>
    <mergeCell ref="G17:H17"/>
    <mergeCell ref="B18:C18"/>
    <mergeCell ref="G18:H18"/>
    <mergeCell ref="C15:H15"/>
    <mergeCell ref="C12:H12"/>
    <mergeCell ref="C13:H13"/>
    <mergeCell ref="B19:C19"/>
    <mergeCell ref="G19:H19"/>
    <mergeCell ref="B20:C20"/>
    <mergeCell ref="G20:H20"/>
    <mergeCell ref="B21:C21"/>
    <mergeCell ref="G21:H21"/>
    <mergeCell ref="B22:C22"/>
    <mergeCell ref="G22:H22"/>
    <mergeCell ref="B23:C23"/>
    <mergeCell ref="G23:H23"/>
    <mergeCell ref="B24:C24"/>
    <mergeCell ref="G24:H24"/>
  </mergeCells>
  <conditionalFormatting sqref="A18:A24 E18:E24">
    <cfRule type="cellIs" dxfId="90" priority="2" operator="equal">
      <formula>"G"</formula>
    </cfRule>
    <cfRule type="cellIs" dxfId="89" priority="3" operator="equal">
      <formula>"A"</formula>
    </cfRule>
    <cfRule type="cellIs" dxfId="88" priority="4" operator="equal">
      <formula>"R"</formula>
    </cfRule>
  </conditionalFormatting>
  <conditionalFormatting sqref="C6">
    <cfRule type="cellIs" dxfId="87" priority="8" operator="equal">
      <formula>"GREEN"</formula>
    </cfRule>
    <cfRule type="cellIs" dxfId="86" priority="9" operator="equal">
      <formula>"AMBER"</formula>
    </cfRule>
    <cfRule type="cellIs" dxfId="85" priority="10" operator="equal">
      <formula>"RED"</formula>
    </cfRule>
  </conditionalFormatting>
  <conditionalFormatting sqref="H27:H30">
    <cfRule type="cellIs" dxfId="84"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headerFooter>
    <oddFooter>&amp;L&amp;F / &amp;A
ACU confidentiality: Internal General&amp;COriginal copy stored in &amp;KC00000&lt;add path to report location&gt;&amp;RPrinted on &amp;D, &amp;T</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L30"/>
  <sheetViews>
    <sheetView workbookViewId="0"/>
  </sheetViews>
  <sheetFormatPr defaultRowHeight="15" x14ac:dyDescent="0.25"/>
  <cols>
    <col min="1" max="1" width="2.7109375" style="11" customWidth="1"/>
    <col min="2" max="2" width="15.7109375" style="11" customWidth="1"/>
    <col min="3" max="3" width="30.7109375" style="11" customWidth="1"/>
    <col min="4" max="4" width="15.7109375" style="11" customWidth="1"/>
    <col min="5" max="5" width="2.7109375" style="11" customWidth="1"/>
    <col min="6" max="6" width="30.7109375" style="11" customWidth="1"/>
    <col min="7" max="7" width="15.7109375" style="11" customWidth="1"/>
    <col min="8" max="8" width="30.7109375" style="11" customWidth="1"/>
    <col min="9" max="9" width="9.140625" style="11"/>
    <col min="10" max="11" width="9.140625" style="11" hidden="1" customWidth="1"/>
    <col min="12" max="12" width="9.7109375" style="11" hidden="1" customWidth="1"/>
    <col min="13" max="16384" width="9.140625" style="11"/>
  </cols>
  <sheetData>
    <row r="3" spans="1:12" x14ac:dyDescent="0.25">
      <c r="E3" s="12" t="str">
        <f>Summary!E3</f>
        <v>&lt;PROJECT NAME&gt;</v>
      </c>
    </row>
    <row r="4" spans="1:12" x14ac:dyDescent="0.25">
      <c r="E4" s="12" t="str">
        <f>Summary!E4</f>
        <v>Project Status Report - Summary</v>
      </c>
    </row>
    <row r="6" spans="1:12" x14ac:dyDescent="0.25">
      <c r="A6" s="78" t="s">
        <v>4</v>
      </c>
      <c r="B6" s="78"/>
      <c r="C6" s="16" t="str">
        <f>IF(SUM(L18:L24)&lt;=35,"GREEN",IF(SUM(L18:L24)&lt;=56,"AMBER","RED"))</f>
        <v>GREEN</v>
      </c>
      <c r="D6" s="79" t="s">
        <v>5</v>
      </c>
      <c r="E6" s="80"/>
      <c r="F6" s="15">
        <f>MAX(D18:D24)</f>
        <v>0</v>
      </c>
    </row>
    <row r="7" spans="1:12" x14ac:dyDescent="0.25">
      <c r="A7" s="86"/>
      <c r="B7" s="86"/>
    </row>
    <row r="8" spans="1:12" x14ac:dyDescent="0.25">
      <c r="A8" s="78" t="s">
        <v>63</v>
      </c>
      <c r="B8" s="78"/>
      <c r="C8" s="13">
        <f>'13 Jul 18'!C8</f>
        <v>0</v>
      </c>
      <c r="D8" s="79" t="s">
        <v>30</v>
      </c>
      <c r="E8" s="80"/>
      <c r="F8" s="13">
        <f>'13 Jul 18'!F8</f>
        <v>0</v>
      </c>
      <c r="G8" s="14" t="s">
        <v>7</v>
      </c>
      <c r="H8" s="22">
        <f ca="1">first+(_xlfn.SHEET()-3)*Freq</f>
        <v>43308</v>
      </c>
    </row>
    <row r="9" spans="1:12" x14ac:dyDescent="0.25">
      <c r="A9" s="78" t="s">
        <v>29</v>
      </c>
      <c r="B9" s="78"/>
      <c r="C9" s="13">
        <f>'13 Jul 18'!C9</f>
        <v>0</v>
      </c>
      <c r="D9" s="79" t="s">
        <v>31</v>
      </c>
      <c r="E9" s="80"/>
      <c r="F9" s="13">
        <f>'13 Jul 18'!F9</f>
        <v>0</v>
      </c>
    </row>
    <row r="10" spans="1:12" x14ac:dyDescent="0.25">
      <c r="A10" s="86"/>
      <c r="B10" s="86"/>
    </row>
    <row r="11" spans="1:12" x14ac:dyDescent="0.25">
      <c r="A11" s="78" t="s">
        <v>0</v>
      </c>
      <c r="B11" s="78"/>
      <c r="C11" s="81" t="str">
        <f>'13 Jul 18'!C11:H11</f>
        <v>&lt;Add the project overall objective / goal here&gt;</v>
      </c>
      <c r="D11" s="82"/>
      <c r="E11" s="82"/>
      <c r="F11" s="82"/>
      <c r="G11" s="82"/>
      <c r="H11" s="83"/>
    </row>
    <row r="12" spans="1:12" x14ac:dyDescent="0.25">
      <c r="A12" s="14"/>
      <c r="B12" s="14" t="s">
        <v>69</v>
      </c>
      <c r="C12" s="81" t="str">
        <f>'13 Jul 18'!C12:H12</f>
        <v>&lt;Add the benefit(s) to students here at a headline level&gt;</v>
      </c>
      <c r="D12" s="82"/>
      <c r="E12" s="82"/>
      <c r="F12" s="82"/>
      <c r="G12" s="82"/>
      <c r="H12" s="83"/>
    </row>
    <row r="13" spans="1:12" x14ac:dyDescent="0.25">
      <c r="A13" s="14"/>
      <c r="B13" s="14" t="s">
        <v>70</v>
      </c>
      <c r="C13" s="81" t="str">
        <f>'13 Jul 18'!C13:H13</f>
        <v>&lt;Add the benefit(s) to staff here at a headline level&gt;</v>
      </c>
      <c r="D13" s="82"/>
      <c r="E13" s="82"/>
      <c r="F13" s="82"/>
      <c r="G13" s="82"/>
      <c r="H13" s="83"/>
    </row>
    <row r="14" spans="1:12" x14ac:dyDescent="0.25">
      <c r="A14" s="14"/>
      <c r="B14" s="14"/>
    </row>
    <row r="15" spans="1:12" ht="30" customHeight="1" x14ac:dyDescent="0.25">
      <c r="A15" s="14"/>
      <c r="B15" s="71" t="s">
        <v>57</v>
      </c>
      <c r="C15" s="81"/>
      <c r="D15" s="87"/>
      <c r="E15" s="87"/>
      <c r="F15" s="87"/>
      <c r="G15" s="87"/>
      <c r="H15" s="88"/>
    </row>
    <row r="16" spans="1:12" ht="15.75" thickBot="1" x14ac:dyDescent="0.3">
      <c r="L16" s="11">
        <f>SUM(L18:L24)</f>
        <v>28</v>
      </c>
    </row>
    <row r="17" spans="1:12" ht="15.75" thickTop="1" x14ac:dyDescent="0.25">
      <c r="A17" s="27"/>
      <c r="B17" s="28" t="s">
        <v>1</v>
      </c>
      <c r="C17" s="28"/>
      <c r="D17" s="29" t="s">
        <v>2</v>
      </c>
      <c r="E17" s="36"/>
      <c r="F17" s="37" t="s">
        <v>3</v>
      </c>
      <c r="G17" s="84" t="s">
        <v>6</v>
      </c>
      <c r="H17" s="85"/>
      <c r="J17" s="5" t="s">
        <v>15</v>
      </c>
      <c r="K17" s="6" t="s">
        <v>16</v>
      </c>
      <c r="L17" s="3" t="s">
        <v>14</v>
      </c>
    </row>
    <row r="18" spans="1:12" ht="30" customHeight="1" x14ac:dyDescent="0.25">
      <c r="A18" s="30" t="str">
        <f>'13 Jul 18'!A18</f>
        <v>G</v>
      </c>
      <c r="B18" s="72">
        <f>'13 Jul 18'!B18:C18</f>
        <v>0</v>
      </c>
      <c r="C18" s="72"/>
      <c r="D18" s="31">
        <f>'13 Jul 18'!D18</f>
        <v>0</v>
      </c>
      <c r="E18" s="38" t="str">
        <f>'13 Jul 18'!E18</f>
        <v>G</v>
      </c>
      <c r="F18" s="24">
        <f>'13 Jul 18'!F18</f>
        <v>0</v>
      </c>
      <c r="G18" s="72">
        <f>'13 Jul 18'!G18</f>
        <v>0</v>
      </c>
      <c r="H18" s="77">
        <f>'1 Jun 18'!H18</f>
        <v>0</v>
      </c>
      <c r="J18" s="7" t="s">
        <v>12</v>
      </c>
      <c r="K18" s="8">
        <v>1</v>
      </c>
      <c r="L18" s="4">
        <f t="shared" ref="L18:L24" si="0">VLOOKUP(A18,points,2,FALSE)+3*VLOOKUP(E18,points,2,FALSE)</f>
        <v>4</v>
      </c>
    </row>
    <row r="19" spans="1:12" ht="30" customHeight="1" x14ac:dyDescent="0.25">
      <c r="A19" s="32" t="str">
        <f>'13 Jul 18'!A19</f>
        <v>G</v>
      </c>
      <c r="B19" s="73">
        <f>'13 Jul 18'!B19:C19</f>
        <v>0</v>
      </c>
      <c r="C19" s="73"/>
      <c r="D19" s="33">
        <f>'13 Jul 18'!D19</f>
        <v>0</v>
      </c>
      <c r="E19" s="39" t="str">
        <f>'13 Jul 18'!E19</f>
        <v>G</v>
      </c>
      <c r="F19" s="23">
        <f>'13 Jul 18'!F19</f>
        <v>0</v>
      </c>
      <c r="G19" s="73">
        <f>'13 Jul 18'!G19</f>
        <v>0</v>
      </c>
      <c r="H19" s="74">
        <f>'1 Jun 18'!H19</f>
        <v>0</v>
      </c>
      <c r="J19" s="7" t="s">
        <v>9</v>
      </c>
      <c r="K19" s="8">
        <v>2</v>
      </c>
      <c r="L19" s="4">
        <f t="shared" si="0"/>
        <v>4</v>
      </c>
    </row>
    <row r="20" spans="1:12" ht="30" customHeight="1" x14ac:dyDescent="0.25">
      <c r="A20" s="32" t="str">
        <f>'13 Jul 18'!A20</f>
        <v>G</v>
      </c>
      <c r="B20" s="73">
        <f>'13 Jul 18'!B20:C20</f>
        <v>0</v>
      </c>
      <c r="C20" s="73"/>
      <c r="D20" s="33">
        <f>'13 Jul 18'!D20</f>
        <v>0</v>
      </c>
      <c r="E20" s="39" t="str">
        <f>'13 Jul 18'!E20</f>
        <v>G</v>
      </c>
      <c r="F20" s="23">
        <f>'13 Jul 18'!F20</f>
        <v>0</v>
      </c>
      <c r="G20" s="73">
        <f>'13 Jul 18'!G20</f>
        <v>0</v>
      </c>
      <c r="H20" s="74">
        <f>'1 Jun 18'!H20</f>
        <v>0</v>
      </c>
      <c r="J20" s="7" t="s">
        <v>8</v>
      </c>
      <c r="K20" s="8">
        <v>3</v>
      </c>
      <c r="L20" s="4">
        <f t="shared" si="0"/>
        <v>4</v>
      </c>
    </row>
    <row r="21" spans="1:12" ht="30" customHeight="1" x14ac:dyDescent="0.25">
      <c r="A21" s="32" t="str">
        <f>'13 Jul 18'!A21</f>
        <v>G</v>
      </c>
      <c r="B21" s="73">
        <f>'13 Jul 18'!B21:C21</f>
        <v>0</v>
      </c>
      <c r="C21" s="73"/>
      <c r="D21" s="33">
        <f>'13 Jul 18'!D21</f>
        <v>0</v>
      </c>
      <c r="E21" s="39" t="str">
        <f>'13 Jul 18'!E21</f>
        <v>G</v>
      </c>
      <c r="F21" s="23">
        <f>'13 Jul 18'!F21</f>
        <v>0</v>
      </c>
      <c r="G21" s="73">
        <f>'13 Jul 18'!G21</f>
        <v>0</v>
      </c>
      <c r="H21" s="74">
        <f>'1 Jun 18'!H21</f>
        <v>0</v>
      </c>
      <c r="J21" s="7" t="s">
        <v>13</v>
      </c>
      <c r="K21" s="8">
        <v>1</v>
      </c>
      <c r="L21" s="4">
        <f t="shared" si="0"/>
        <v>4</v>
      </c>
    </row>
    <row r="22" spans="1:12" ht="30" customHeight="1" x14ac:dyDescent="0.25">
      <c r="A22" s="32" t="str">
        <f>'13 Jul 18'!A22</f>
        <v>G</v>
      </c>
      <c r="B22" s="73">
        <f>'13 Jul 18'!B22:C22</f>
        <v>0</v>
      </c>
      <c r="C22" s="73"/>
      <c r="D22" s="33">
        <f>'13 Jul 18'!D22</f>
        <v>0</v>
      </c>
      <c r="E22" s="39" t="str">
        <f>'13 Jul 18'!E22</f>
        <v>G</v>
      </c>
      <c r="F22" s="23">
        <f>'13 Jul 18'!F22</f>
        <v>0</v>
      </c>
      <c r="G22" s="73">
        <f>'13 Jul 18'!G22</f>
        <v>0</v>
      </c>
      <c r="H22" s="74">
        <f>'1 Jun 18'!H22</f>
        <v>0</v>
      </c>
      <c r="J22" s="7" t="s">
        <v>10</v>
      </c>
      <c r="K22" s="8">
        <v>2</v>
      </c>
      <c r="L22" s="4">
        <f t="shared" si="0"/>
        <v>4</v>
      </c>
    </row>
    <row r="23" spans="1:12" ht="30" customHeight="1" x14ac:dyDescent="0.25">
      <c r="A23" s="32" t="str">
        <f>'13 Jul 18'!A23</f>
        <v>G</v>
      </c>
      <c r="B23" s="73">
        <f>'13 Jul 18'!B23:C23</f>
        <v>0</v>
      </c>
      <c r="C23" s="73"/>
      <c r="D23" s="33">
        <f>'13 Jul 18'!D23</f>
        <v>0</v>
      </c>
      <c r="E23" s="39" t="str">
        <f>'13 Jul 18'!E23</f>
        <v>G</v>
      </c>
      <c r="F23" s="23">
        <f>'13 Jul 18'!F23</f>
        <v>0</v>
      </c>
      <c r="G23" s="73">
        <f>'13 Jul 18'!G23</f>
        <v>0</v>
      </c>
      <c r="H23" s="74">
        <f>'1 Jun 18'!H23</f>
        <v>0</v>
      </c>
      <c r="J23" s="9" t="s">
        <v>11</v>
      </c>
      <c r="K23" s="10">
        <v>3</v>
      </c>
      <c r="L23" s="4">
        <f t="shared" si="0"/>
        <v>4</v>
      </c>
    </row>
    <row r="24" spans="1:12" ht="30" customHeight="1" thickBot="1" x14ac:dyDescent="0.3">
      <c r="A24" s="34" t="str">
        <f>'13 Jul 18'!A24</f>
        <v>G</v>
      </c>
      <c r="B24" s="75">
        <f>'13 Jul 18'!B24:C24</f>
        <v>0</v>
      </c>
      <c r="C24" s="75"/>
      <c r="D24" s="35">
        <f>'13 Jul 18'!D24</f>
        <v>0</v>
      </c>
      <c r="E24" s="40" t="str">
        <f>'13 Jul 18'!E24</f>
        <v>G</v>
      </c>
      <c r="F24" s="41">
        <f>'13 Jul 18'!F24</f>
        <v>0</v>
      </c>
      <c r="G24" s="75">
        <f>'13 Jul 18'!G24</f>
        <v>0</v>
      </c>
      <c r="H24" s="76">
        <f>'1 Jun 18'!H24</f>
        <v>0</v>
      </c>
      <c r="J24" s="2"/>
      <c r="K24" s="2"/>
      <c r="L24" s="4">
        <f t="shared" si="0"/>
        <v>4</v>
      </c>
    </row>
    <row r="25" spans="1:12" ht="15.75" thickTop="1" x14ac:dyDescent="0.25"/>
    <row r="26" spans="1:12" x14ac:dyDescent="0.25">
      <c r="A26" s="65"/>
      <c r="B26" s="65"/>
      <c r="C26" s="63" t="s">
        <v>43</v>
      </c>
      <c r="D26" s="63" t="s">
        <v>51</v>
      </c>
      <c r="E26" s="64"/>
      <c r="F26" s="63" t="s">
        <v>48</v>
      </c>
      <c r="G26" s="63" t="s">
        <v>46</v>
      </c>
      <c r="H26" s="63" t="s">
        <v>50</v>
      </c>
    </row>
    <row r="27" spans="1:12" x14ac:dyDescent="0.25">
      <c r="B27" s="14" t="s">
        <v>44</v>
      </c>
      <c r="C27" s="57">
        <f>'13 Jul 18'!C27</f>
        <v>0</v>
      </c>
      <c r="D27" s="57">
        <f>'13 Jul 18'!D27</f>
        <v>0</v>
      </c>
      <c r="E27" s="56"/>
      <c r="F27" s="57">
        <f>'13 Jul 18'!F27</f>
        <v>0</v>
      </c>
      <c r="G27" s="61">
        <f>D27+F27</f>
        <v>0</v>
      </c>
      <c r="H27" s="62" t="e">
        <f>(C27-G27)/C27</f>
        <v>#DIV/0!</v>
      </c>
    </row>
    <row r="28" spans="1:12" x14ac:dyDescent="0.25">
      <c r="B28" s="14" t="s">
        <v>49</v>
      </c>
      <c r="C28" s="57">
        <f>'13 Jul 18'!C28</f>
        <v>0</v>
      </c>
      <c r="D28" s="58"/>
      <c r="E28" s="56"/>
      <c r="F28" s="57">
        <f>'13 Jul 18'!F28</f>
        <v>0</v>
      </c>
      <c r="G28" s="61">
        <f t="shared" ref="G28:G29" si="1">D28+F28</f>
        <v>0</v>
      </c>
      <c r="H28" s="62" t="e">
        <f t="shared" ref="H28:H30" si="2">(C28-G28)/C28</f>
        <v>#DIV/0!</v>
      </c>
    </row>
    <row r="29" spans="1:12" x14ac:dyDescent="0.25">
      <c r="B29" s="14" t="s">
        <v>47</v>
      </c>
      <c r="C29" s="57">
        <f>'13 Jul 18'!C29</f>
        <v>0</v>
      </c>
      <c r="D29" s="57">
        <f>'13 Jul 18'!D29</f>
        <v>0</v>
      </c>
      <c r="E29" s="56"/>
      <c r="F29" s="58"/>
      <c r="G29" s="61">
        <f t="shared" si="1"/>
        <v>0</v>
      </c>
      <c r="H29" s="62" t="e">
        <f t="shared" si="2"/>
        <v>#DIV/0!</v>
      </c>
    </row>
    <row r="30" spans="1:12" x14ac:dyDescent="0.25">
      <c r="B30" s="55" t="s">
        <v>45</v>
      </c>
      <c r="C30" s="59">
        <f>SUM(C27:C29)</f>
        <v>0</v>
      </c>
      <c r="D30" s="59">
        <f>D27+D29</f>
        <v>0</v>
      </c>
      <c r="E30" s="56"/>
      <c r="F30" s="59">
        <f>F27+F28</f>
        <v>0</v>
      </c>
      <c r="G30" s="59">
        <f>SUM(G27:G29)</f>
        <v>0</v>
      </c>
      <c r="H30" s="60" t="e">
        <f t="shared" si="2"/>
        <v>#DIV/0!</v>
      </c>
    </row>
  </sheetData>
  <mergeCells count="28">
    <mergeCell ref="A9:B9"/>
    <mergeCell ref="D9:E9"/>
    <mergeCell ref="A6:B6"/>
    <mergeCell ref="D6:E6"/>
    <mergeCell ref="A7:B7"/>
    <mergeCell ref="A8:B8"/>
    <mergeCell ref="D8:E8"/>
    <mergeCell ref="A10:B10"/>
    <mergeCell ref="A11:B11"/>
    <mergeCell ref="C11:H11"/>
    <mergeCell ref="G17:H17"/>
    <mergeCell ref="B18:C18"/>
    <mergeCell ref="G18:H18"/>
    <mergeCell ref="C15:H15"/>
    <mergeCell ref="C12:H12"/>
    <mergeCell ref="C13:H13"/>
    <mergeCell ref="B19:C19"/>
    <mergeCell ref="G19:H19"/>
    <mergeCell ref="B20:C20"/>
    <mergeCell ref="G20:H20"/>
    <mergeCell ref="B21:C21"/>
    <mergeCell ref="G21:H21"/>
    <mergeCell ref="B22:C22"/>
    <mergeCell ref="G22:H22"/>
    <mergeCell ref="B23:C23"/>
    <mergeCell ref="G23:H23"/>
    <mergeCell ref="B24:C24"/>
    <mergeCell ref="G24:H24"/>
  </mergeCells>
  <conditionalFormatting sqref="A18:A24 E18:E24">
    <cfRule type="cellIs" dxfId="83" priority="2" operator="equal">
      <formula>"G"</formula>
    </cfRule>
    <cfRule type="cellIs" dxfId="82" priority="3" operator="equal">
      <formula>"A"</formula>
    </cfRule>
    <cfRule type="cellIs" dxfId="81" priority="4" operator="equal">
      <formula>"R"</formula>
    </cfRule>
  </conditionalFormatting>
  <conditionalFormatting sqref="C6">
    <cfRule type="cellIs" dxfId="80" priority="8" operator="equal">
      <formula>"GREEN"</formula>
    </cfRule>
    <cfRule type="cellIs" dxfId="79" priority="9" operator="equal">
      <formula>"AMBER"</formula>
    </cfRule>
    <cfRule type="cellIs" dxfId="78" priority="10" operator="equal">
      <formula>"RED"</formula>
    </cfRule>
  </conditionalFormatting>
  <conditionalFormatting sqref="H27:H30">
    <cfRule type="cellIs" dxfId="77"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headerFooter>
    <oddFooter>&amp;L&amp;F / &amp;A
ACU confidentiality: Internal General&amp;COriginal copy stored in &amp;KC00000&lt;add path to report location&gt;&amp;RPrinted on &amp;D, &amp;T</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L30"/>
  <sheetViews>
    <sheetView workbookViewId="0"/>
  </sheetViews>
  <sheetFormatPr defaultRowHeight="15" x14ac:dyDescent="0.25"/>
  <cols>
    <col min="1" max="1" width="2.7109375" style="11" customWidth="1"/>
    <col min="2" max="2" width="15.7109375" style="11" customWidth="1"/>
    <col min="3" max="3" width="30.7109375" style="11" customWidth="1"/>
    <col min="4" max="4" width="15.7109375" style="11" customWidth="1"/>
    <col min="5" max="5" width="2.7109375" style="11" customWidth="1"/>
    <col min="6" max="6" width="30.7109375" style="11" customWidth="1"/>
    <col min="7" max="7" width="15.7109375" style="11" customWidth="1"/>
    <col min="8" max="8" width="30.7109375" style="11" customWidth="1"/>
    <col min="9" max="9" width="9.140625" style="11"/>
    <col min="10" max="11" width="9.140625" style="11" hidden="1" customWidth="1"/>
    <col min="12" max="12" width="9.7109375" style="11" hidden="1" customWidth="1"/>
    <col min="13" max="16384" width="9.140625" style="11"/>
  </cols>
  <sheetData>
    <row r="3" spans="1:12" x14ac:dyDescent="0.25">
      <c r="E3" s="12" t="str">
        <f>Summary!E3</f>
        <v>&lt;PROJECT NAME&gt;</v>
      </c>
    </row>
    <row r="4" spans="1:12" x14ac:dyDescent="0.25">
      <c r="E4" s="12" t="str">
        <f>Summary!E4</f>
        <v>Project Status Report - Summary</v>
      </c>
    </row>
    <row r="6" spans="1:12" x14ac:dyDescent="0.25">
      <c r="A6" s="78" t="s">
        <v>4</v>
      </c>
      <c r="B6" s="78"/>
      <c r="C6" s="16" t="str">
        <f>IF(SUM(L18:L24)&lt;=35,"GREEN",IF(SUM(L18:L24)&lt;=56,"AMBER","RED"))</f>
        <v>GREEN</v>
      </c>
      <c r="D6" s="79" t="s">
        <v>5</v>
      </c>
      <c r="E6" s="80"/>
      <c r="F6" s="15">
        <f>MAX(D18:D24)</f>
        <v>0</v>
      </c>
    </row>
    <row r="7" spans="1:12" x14ac:dyDescent="0.25">
      <c r="A7" s="86"/>
      <c r="B7" s="86"/>
    </row>
    <row r="8" spans="1:12" x14ac:dyDescent="0.25">
      <c r="A8" s="78" t="s">
        <v>63</v>
      </c>
      <c r="B8" s="78"/>
      <c r="C8" s="13">
        <f>'27 Jul 18'!C8</f>
        <v>0</v>
      </c>
      <c r="D8" s="79" t="s">
        <v>30</v>
      </c>
      <c r="E8" s="80"/>
      <c r="F8" s="13">
        <f>'27 Jul 18'!F8</f>
        <v>0</v>
      </c>
      <c r="G8" s="14" t="s">
        <v>7</v>
      </c>
      <c r="H8" s="22">
        <f ca="1">first+(_xlfn.SHEET()-3)*Freq</f>
        <v>43322</v>
      </c>
    </row>
    <row r="9" spans="1:12" x14ac:dyDescent="0.25">
      <c r="A9" s="78" t="s">
        <v>29</v>
      </c>
      <c r="B9" s="78"/>
      <c r="C9" s="13">
        <f>'27 Jul 18'!C9</f>
        <v>0</v>
      </c>
      <c r="D9" s="79" t="s">
        <v>31</v>
      </c>
      <c r="E9" s="80"/>
      <c r="F9" s="13">
        <f>'27 Jul 18'!F9</f>
        <v>0</v>
      </c>
    </row>
    <row r="10" spans="1:12" x14ac:dyDescent="0.25">
      <c r="A10" s="86"/>
      <c r="B10" s="86"/>
    </row>
    <row r="11" spans="1:12" x14ac:dyDescent="0.25">
      <c r="A11" s="78" t="s">
        <v>0</v>
      </c>
      <c r="B11" s="78"/>
      <c r="C11" s="81" t="str">
        <f>'27 Jul 18'!C11:H11</f>
        <v>&lt;Add the project overall objective / goal here&gt;</v>
      </c>
      <c r="D11" s="82"/>
      <c r="E11" s="82"/>
      <c r="F11" s="82"/>
      <c r="G11" s="82"/>
      <c r="H11" s="83"/>
    </row>
    <row r="12" spans="1:12" x14ac:dyDescent="0.25">
      <c r="A12" s="14"/>
      <c r="B12" s="14" t="s">
        <v>69</v>
      </c>
      <c r="C12" s="81" t="str">
        <f>'27 Jul 18'!C12:H12</f>
        <v>&lt;Add the benefit(s) to students here at a headline level&gt;</v>
      </c>
      <c r="D12" s="82"/>
      <c r="E12" s="82"/>
      <c r="F12" s="82"/>
      <c r="G12" s="82"/>
      <c r="H12" s="83"/>
    </row>
    <row r="13" spans="1:12" x14ac:dyDescent="0.25">
      <c r="A13" s="14"/>
      <c r="B13" s="14" t="s">
        <v>70</v>
      </c>
      <c r="C13" s="81" t="str">
        <f>'27 Jul 18'!C13:H13</f>
        <v>&lt;Add the benefit(s) to staff here at a headline level&gt;</v>
      </c>
      <c r="D13" s="82"/>
      <c r="E13" s="82"/>
      <c r="F13" s="82"/>
      <c r="G13" s="82"/>
      <c r="H13" s="83"/>
    </row>
    <row r="14" spans="1:12" x14ac:dyDescent="0.25">
      <c r="A14" s="14"/>
      <c r="B14" s="14"/>
    </row>
    <row r="15" spans="1:12" ht="30" customHeight="1" x14ac:dyDescent="0.25">
      <c r="A15" s="14"/>
      <c r="B15" s="71" t="s">
        <v>57</v>
      </c>
      <c r="C15" s="81"/>
      <c r="D15" s="87"/>
      <c r="E15" s="87"/>
      <c r="F15" s="87"/>
      <c r="G15" s="87"/>
      <c r="H15" s="88"/>
    </row>
    <row r="16" spans="1:12" ht="15.75" thickBot="1" x14ac:dyDescent="0.3">
      <c r="L16" s="11">
        <f>SUM(L18:L24)</f>
        <v>28</v>
      </c>
    </row>
    <row r="17" spans="1:12" ht="15.75" thickTop="1" x14ac:dyDescent="0.25">
      <c r="A17" s="27"/>
      <c r="B17" s="28" t="s">
        <v>1</v>
      </c>
      <c r="C17" s="28"/>
      <c r="D17" s="29" t="s">
        <v>2</v>
      </c>
      <c r="E17" s="36"/>
      <c r="F17" s="37" t="s">
        <v>3</v>
      </c>
      <c r="G17" s="84" t="s">
        <v>6</v>
      </c>
      <c r="H17" s="85"/>
      <c r="J17" s="5" t="s">
        <v>15</v>
      </c>
      <c r="K17" s="6" t="s">
        <v>16</v>
      </c>
      <c r="L17" s="3" t="s">
        <v>14</v>
      </c>
    </row>
    <row r="18" spans="1:12" ht="30" customHeight="1" x14ac:dyDescent="0.25">
      <c r="A18" s="30" t="str">
        <f>'27 Jul 18'!A18</f>
        <v>G</v>
      </c>
      <c r="B18" s="72">
        <f>'27 Jul 18'!B18:C18</f>
        <v>0</v>
      </c>
      <c r="C18" s="72"/>
      <c r="D18" s="31">
        <f>'27 Jul 18'!D18</f>
        <v>0</v>
      </c>
      <c r="E18" s="38" t="str">
        <f>'27 Jul 18'!E18</f>
        <v>G</v>
      </c>
      <c r="F18" s="24">
        <f>'27 Jul 18'!F18</f>
        <v>0</v>
      </c>
      <c r="G18" s="72">
        <f>'27 Jul 18'!G18</f>
        <v>0</v>
      </c>
      <c r="H18" s="77">
        <f>'1 Jun 18'!H18</f>
        <v>0</v>
      </c>
      <c r="J18" s="7" t="s">
        <v>12</v>
      </c>
      <c r="K18" s="8">
        <v>1</v>
      </c>
      <c r="L18" s="4">
        <f t="shared" ref="L18:L24" si="0">VLOOKUP(A18,points,2,FALSE)+3*VLOOKUP(E18,points,2,FALSE)</f>
        <v>4</v>
      </c>
    </row>
    <row r="19" spans="1:12" ht="30" customHeight="1" x14ac:dyDescent="0.25">
      <c r="A19" s="32" t="str">
        <f>'27 Jul 18'!A19</f>
        <v>G</v>
      </c>
      <c r="B19" s="73">
        <f>'27 Jul 18'!B19:C19</f>
        <v>0</v>
      </c>
      <c r="C19" s="73"/>
      <c r="D19" s="33">
        <f>'27 Jul 18'!D19</f>
        <v>0</v>
      </c>
      <c r="E19" s="39" t="str">
        <f>'27 Jul 18'!E19</f>
        <v>G</v>
      </c>
      <c r="F19" s="23">
        <f>'27 Jul 18'!F19</f>
        <v>0</v>
      </c>
      <c r="G19" s="73">
        <f>'27 Jul 18'!G19</f>
        <v>0</v>
      </c>
      <c r="H19" s="74">
        <f>'1 Jun 18'!H19</f>
        <v>0</v>
      </c>
      <c r="J19" s="7" t="s">
        <v>9</v>
      </c>
      <c r="K19" s="8">
        <v>2</v>
      </c>
      <c r="L19" s="4">
        <f t="shared" si="0"/>
        <v>4</v>
      </c>
    </row>
    <row r="20" spans="1:12" ht="30" customHeight="1" x14ac:dyDescent="0.25">
      <c r="A20" s="32" t="str">
        <f>'27 Jul 18'!A20</f>
        <v>G</v>
      </c>
      <c r="B20" s="73">
        <f>'27 Jul 18'!B20:C20</f>
        <v>0</v>
      </c>
      <c r="C20" s="73"/>
      <c r="D20" s="33">
        <f>'27 Jul 18'!D20</f>
        <v>0</v>
      </c>
      <c r="E20" s="39" t="str">
        <f>'27 Jul 18'!E20</f>
        <v>G</v>
      </c>
      <c r="F20" s="23">
        <f>'27 Jul 18'!F20</f>
        <v>0</v>
      </c>
      <c r="G20" s="73">
        <f>'27 Jul 18'!G20</f>
        <v>0</v>
      </c>
      <c r="H20" s="74">
        <f>'1 Jun 18'!H20</f>
        <v>0</v>
      </c>
      <c r="J20" s="7" t="s">
        <v>8</v>
      </c>
      <c r="K20" s="8">
        <v>3</v>
      </c>
      <c r="L20" s="4">
        <f t="shared" si="0"/>
        <v>4</v>
      </c>
    </row>
    <row r="21" spans="1:12" ht="30" customHeight="1" x14ac:dyDescent="0.25">
      <c r="A21" s="32" t="str">
        <f>'27 Jul 18'!A21</f>
        <v>G</v>
      </c>
      <c r="B21" s="73">
        <f>'27 Jul 18'!B21:C21</f>
        <v>0</v>
      </c>
      <c r="C21" s="73"/>
      <c r="D21" s="33">
        <f>'27 Jul 18'!D21</f>
        <v>0</v>
      </c>
      <c r="E21" s="39" t="str">
        <f>'27 Jul 18'!E21</f>
        <v>G</v>
      </c>
      <c r="F21" s="23">
        <f>'27 Jul 18'!F21</f>
        <v>0</v>
      </c>
      <c r="G21" s="73">
        <f>'27 Jul 18'!G21</f>
        <v>0</v>
      </c>
      <c r="H21" s="74">
        <f>'1 Jun 18'!H21</f>
        <v>0</v>
      </c>
      <c r="J21" s="7" t="s">
        <v>13</v>
      </c>
      <c r="K21" s="8">
        <v>1</v>
      </c>
      <c r="L21" s="4">
        <f t="shared" si="0"/>
        <v>4</v>
      </c>
    </row>
    <row r="22" spans="1:12" ht="30" customHeight="1" x14ac:dyDescent="0.25">
      <c r="A22" s="32" t="str">
        <f>'27 Jul 18'!A22</f>
        <v>G</v>
      </c>
      <c r="B22" s="73">
        <f>'27 Jul 18'!B22:C22</f>
        <v>0</v>
      </c>
      <c r="C22" s="73"/>
      <c r="D22" s="33">
        <f>'27 Jul 18'!D22</f>
        <v>0</v>
      </c>
      <c r="E22" s="39" t="str">
        <f>'27 Jul 18'!E22</f>
        <v>G</v>
      </c>
      <c r="F22" s="23">
        <f>'27 Jul 18'!F22</f>
        <v>0</v>
      </c>
      <c r="G22" s="73">
        <f>'27 Jul 18'!G22</f>
        <v>0</v>
      </c>
      <c r="H22" s="74">
        <f>'1 Jun 18'!H22</f>
        <v>0</v>
      </c>
      <c r="J22" s="7" t="s">
        <v>10</v>
      </c>
      <c r="K22" s="8">
        <v>2</v>
      </c>
      <c r="L22" s="4">
        <f t="shared" si="0"/>
        <v>4</v>
      </c>
    </row>
    <row r="23" spans="1:12" ht="30" customHeight="1" x14ac:dyDescent="0.25">
      <c r="A23" s="32" t="str">
        <f>'27 Jul 18'!A23</f>
        <v>G</v>
      </c>
      <c r="B23" s="73">
        <f>'27 Jul 18'!B23:C23</f>
        <v>0</v>
      </c>
      <c r="C23" s="73"/>
      <c r="D23" s="33">
        <f>'27 Jul 18'!D23</f>
        <v>0</v>
      </c>
      <c r="E23" s="39" t="str">
        <f>'27 Jul 18'!E23</f>
        <v>G</v>
      </c>
      <c r="F23" s="23">
        <f>'27 Jul 18'!F23</f>
        <v>0</v>
      </c>
      <c r="G23" s="73">
        <f>'27 Jul 18'!G23</f>
        <v>0</v>
      </c>
      <c r="H23" s="74">
        <f>'1 Jun 18'!H23</f>
        <v>0</v>
      </c>
      <c r="J23" s="9" t="s">
        <v>11</v>
      </c>
      <c r="K23" s="10">
        <v>3</v>
      </c>
      <c r="L23" s="4">
        <f t="shared" si="0"/>
        <v>4</v>
      </c>
    </row>
    <row r="24" spans="1:12" ht="30" customHeight="1" thickBot="1" x14ac:dyDescent="0.3">
      <c r="A24" s="34" t="str">
        <f>'27 Jul 18'!A24</f>
        <v>G</v>
      </c>
      <c r="B24" s="75">
        <f>'27 Jul 18'!B24:C24</f>
        <v>0</v>
      </c>
      <c r="C24" s="75"/>
      <c r="D24" s="35">
        <f>'27 Jul 18'!D24</f>
        <v>0</v>
      </c>
      <c r="E24" s="40" t="str">
        <f>'27 Jul 18'!E24</f>
        <v>G</v>
      </c>
      <c r="F24" s="41">
        <f>'27 Jul 18'!F24</f>
        <v>0</v>
      </c>
      <c r="G24" s="75">
        <f>'27 Jul 18'!G24</f>
        <v>0</v>
      </c>
      <c r="H24" s="76">
        <f>'1 Jun 18'!H24</f>
        <v>0</v>
      </c>
      <c r="J24" s="2"/>
      <c r="K24" s="2"/>
      <c r="L24" s="4">
        <f t="shared" si="0"/>
        <v>4</v>
      </c>
    </row>
    <row r="25" spans="1:12" ht="15.75" thickTop="1" x14ac:dyDescent="0.25"/>
    <row r="26" spans="1:12" x14ac:dyDescent="0.25">
      <c r="A26" s="65"/>
      <c r="B26" s="65"/>
      <c r="C26" s="63" t="s">
        <v>43</v>
      </c>
      <c r="D26" s="63" t="s">
        <v>51</v>
      </c>
      <c r="E26" s="64"/>
      <c r="F26" s="63" t="s">
        <v>48</v>
      </c>
      <c r="G26" s="63" t="s">
        <v>46</v>
      </c>
      <c r="H26" s="63" t="s">
        <v>50</v>
      </c>
    </row>
    <row r="27" spans="1:12" x14ac:dyDescent="0.25">
      <c r="B27" s="14" t="s">
        <v>44</v>
      </c>
      <c r="C27" s="57">
        <f>'27 Jul 18'!C27</f>
        <v>0</v>
      </c>
      <c r="D27" s="57">
        <f>'27 Jul 18'!D27</f>
        <v>0</v>
      </c>
      <c r="E27" s="56"/>
      <c r="F27" s="57">
        <f>'27 Jul 18'!F27</f>
        <v>0</v>
      </c>
      <c r="G27" s="61">
        <f>D27+F27</f>
        <v>0</v>
      </c>
      <c r="H27" s="62" t="e">
        <f>(C27-G27)/C27</f>
        <v>#DIV/0!</v>
      </c>
    </row>
    <row r="28" spans="1:12" x14ac:dyDescent="0.25">
      <c r="B28" s="14" t="s">
        <v>49</v>
      </c>
      <c r="C28" s="57">
        <f>'27 Jul 18'!C28</f>
        <v>0</v>
      </c>
      <c r="D28" s="58"/>
      <c r="E28" s="56"/>
      <c r="F28" s="57">
        <f>'27 Jul 18'!F28</f>
        <v>0</v>
      </c>
      <c r="G28" s="61">
        <f t="shared" ref="G28:G29" si="1">D28+F28</f>
        <v>0</v>
      </c>
      <c r="H28" s="62" t="e">
        <f t="shared" ref="H28:H30" si="2">(C28-G28)/C28</f>
        <v>#DIV/0!</v>
      </c>
    </row>
    <row r="29" spans="1:12" x14ac:dyDescent="0.25">
      <c r="B29" s="14" t="s">
        <v>47</v>
      </c>
      <c r="C29" s="57">
        <f>'27 Jul 18'!C29</f>
        <v>0</v>
      </c>
      <c r="D29" s="57">
        <f>'27 Jul 18'!D29</f>
        <v>0</v>
      </c>
      <c r="E29" s="56"/>
      <c r="F29" s="58"/>
      <c r="G29" s="61">
        <f t="shared" si="1"/>
        <v>0</v>
      </c>
      <c r="H29" s="62" t="e">
        <f t="shared" si="2"/>
        <v>#DIV/0!</v>
      </c>
    </row>
    <row r="30" spans="1:12" x14ac:dyDescent="0.25">
      <c r="B30" s="55" t="s">
        <v>45</v>
      </c>
      <c r="C30" s="59">
        <f>SUM(C27:C29)</f>
        <v>0</v>
      </c>
      <c r="D30" s="59">
        <f>D27+D29</f>
        <v>0</v>
      </c>
      <c r="E30" s="56"/>
      <c r="F30" s="59">
        <f>F27+F28</f>
        <v>0</v>
      </c>
      <c r="G30" s="59">
        <f>SUM(G27:G29)</f>
        <v>0</v>
      </c>
      <c r="H30" s="60" t="e">
        <f t="shared" si="2"/>
        <v>#DIV/0!</v>
      </c>
    </row>
  </sheetData>
  <mergeCells count="28">
    <mergeCell ref="A9:B9"/>
    <mergeCell ref="D9:E9"/>
    <mergeCell ref="A6:B6"/>
    <mergeCell ref="D6:E6"/>
    <mergeCell ref="A7:B7"/>
    <mergeCell ref="A8:B8"/>
    <mergeCell ref="D8:E8"/>
    <mergeCell ref="A10:B10"/>
    <mergeCell ref="A11:B11"/>
    <mergeCell ref="C11:H11"/>
    <mergeCell ref="G17:H17"/>
    <mergeCell ref="B18:C18"/>
    <mergeCell ref="G18:H18"/>
    <mergeCell ref="C15:H15"/>
    <mergeCell ref="C12:H12"/>
    <mergeCell ref="C13:H13"/>
    <mergeCell ref="B19:C19"/>
    <mergeCell ref="G19:H19"/>
    <mergeCell ref="B20:C20"/>
    <mergeCell ref="G20:H20"/>
    <mergeCell ref="B21:C21"/>
    <mergeCell ref="G21:H21"/>
    <mergeCell ref="B22:C22"/>
    <mergeCell ref="G22:H22"/>
    <mergeCell ref="B23:C23"/>
    <mergeCell ref="G23:H23"/>
    <mergeCell ref="B24:C24"/>
    <mergeCell ref="G24:H24"/>
  </mergeCells>
  <conditionalFormatting sqref="A18:A24 E18:E24">
    <cfRule type="cellIs" dxfId="76" priority="2" operator="equal">
      <formula>"G"</formula>
    </cfRule>
    <cfRule type="cellIs" dxfId="75" priority="3" operator="equal">
      <formula>"A"</formula>
    </cfRule>
    <cfRule type="cellIs" dxfId="74" priority="4" operator="equal">
      <formula>"R"</formula>
    </cfRule>
  </conditionalFormatting>
  <conditionalFormatting sqref="C6">
    <cfRule type="cellIs" dxfId="73" priority="8" operator="equal">
      <formula>"GREEN"</formula>
    </cfRule>
    <cfRule type="cellIs" dxfId="72" priority="9" operator="equal">
      <formula>"AMBER"</formula>
    </cfRule>
    <cfRule type="cellIs" dxfId="71" priority="10" operator="equal">
      <formula>"RED"</formula>
    </cfRule>
  </conditionalFormatting>
  <conditionalFormatting sqref="H27:H30">
    <cfRule type="cellIs" dxfId="70"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headerFooter>
    <oddFooter>&amp;L&amp;F / &amp;A
ACU confidentiality: Internal General&amp;COriginal copy stored in &amp;KC00000&lt;add path to report location&gt;&amp;RPrinted on &amp;D, &amp;T</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3:L30"/>
  <sheetViews>
    <sheetView workbookViewId="0"/>
  </sheetViews>
  <sheetFormatPr defaultRowHeight="15" x14ac:dyDescent="0.25"/>
  <cols>
    <col min="1" max="1" width="2.7109375" style="11" customWidth="1"/>
    <col min="2" max="2" width="15.7109375" style="11" customWidth="1"/>
    <col min="3" max="3" width="30.7109375" style="11" customWidth="1"/>
    <col min="4" max="4" width="15.7109375" style="11" customWidth="1"/>
    <col min="5" max="5" width="2.7109375" style="11" customWidth="1"/>
    <col min="6" max="6" width="30.7109375" style="11" customWidth="1"/>
    <col min="7" max="7" width="15.7109375" style="11" customWidth="1"/>
    <col min="8" max="8" width="30.7109375" style="11" customWidth="1"/>
    <col min="9" max="9" width="9.140625" style="11"/>
    <col min="10" max="11" width="9.140625" style="11" hidden="1" customWidth="1"/>
    <col min="12" max="12" width="9.7109375" style="11" hidden="1" customWidth="1"/>
    <col min="13" max="16384" width="9.140625" style="11"/>
  </cols>
  <sheetData>
    <row r="3" spans="1:12" x14ac:dyDescent="0.25">
      <c r="E3" s="12" t="str">
        <f>Summary!E3</f>
        <v>&lt;PROJECT NAME&gt;</v>
      </c>
    </row>
    <row r="4" spans="1:12" x14ac:dyDescent="0.25">
      <c r="E4" s="12" t="str">
        <f>Summary!E4</f>
        <v>Project Status Report - Summary</v>
      </c>
    </row>
    <row r="6" spans="1:12" x14ac:dyDescent="0.25">
      <c r="A6" s="78" t="s">
        <v>4</v>
      </c>
      <c r="B6" s="78"/>
      <c r="C6" s="16" t="str">
        <f>IF(SUM(L18:L24)&lt;=35,"GREEN",IF(SUM(L18:L24)&lt;=56,"AMBER","RED"))</f>
        <v>GREEN</v>
      </c>
      <c r="D6" s="79" t="s">
        <v>5</v>
      </c>
      <c r="E6" s="80"/>
      <c r="F6" s="15">
        <f>MAX(D18:D24)</f>
        <v>0</v>
      </c>
    </row>
    <row r="7" spans="1:12" x14ac:dyDescent="0.25">
      <c r="A7" s="86"/>
      <c r="B7" s="86"/>
    </row>
    <row r="8" spans="1:12" x14ac:dyDescent="0.25">
      <c r="A8" s="78" t="s">
        <v>63</v>
      </c>
      <c r="B8" s="78"/>
      <c r="C8" s="13">
        <f>'10 Aug 18'!C8</f>
        <v>0</v>
      </c>
      <c r="D8" s="79" t="s">
        <v>30</v>
      </c>
      <c r="E8" s="80"/>
      <c r="F8" s="13">
        <f>'10 Aug 18'!F8</f>
        <v>0</v>
      </c>
      <c r="G8" s="14" t="s">
        <v>7</v>
      </c>
      <c r="H8" s="22">
        <f ca="1">first+(_xlfn.SHEET()-3)*Freq</f>
        <v>43336</v>
      </c>
    </row>
    <row r="9" spans="1:12" x14ac:dyDescent="0.25">
      <c r="A9" s="78" t="s">
        <v>29</v>
      </c>
      <c r="B9" s="78"/>
      <c r="C9" s="13">
        <f>'10 Aug 18'!C9</f>
        <v>0</v>
      </c>
      <c r="D9" s="79" t="s">
        <v>31</v>
      </c>
      <c r="E9" s="80"/>
      <c r="F9" s="13">
        <f>'10 Aug 18'!F9</f>
        <v>0</v>
      </c>
    </row>
    <row r="10" spans="1:12" x14ac:dyDescent="0.25">
      <c r="A10" s="86"/>
      <c r="B10" s="86"/>
    </row>
    <row r="11" spans="1:12" x14ac:dyDescent="0.25">
      <c r="A11" s="78" t="s">
        <v>0</v>
      </c>
      <c r="B11" s="78"/>
      <c r="C11" s="81" t="str">
        <f>'10 Aug 18'!C11:H11</f>
        <v>&lt;Add the project overall objective / goal here&gt;</v>
      </c>
      <c r="D11" s="82"/>
      <c r="E11" s="82"/>
      <c r="F11" s="82"/>
      <c r="G11" s="82"/>
      <c r="H11" s="83"/>
    </row>
    <row r="12" spans="1:12" x14ac:dyDescent="0.25">
      <c r="A12" s="14"/>
      <c r="B12" s="14" t="s">
        <v>69</v>
      </c>
      <c r="C12" s="81" t="str">
        <f>'10 Aug 18'!C12:H12</f>
        <v>&lt;Add the benefit(s) to students here at a headline level&gt;</v>
      </c>
      <c r="D12" s="82"/>
      <c r="E12" s="82"/>
      <c r="F12" s="82"/>
      <c r="G12" s="82"/>
      <c r="H12" s="83"/>
    </row>
    <row r="13" spans="1:12" x14ac:dyDescent="0.25">
      <c r="A13" s="14"/>
      <c r="B13" s="14" t="s">
        <v>70</v>
      </c>
      <c r="C13" s="81" t="str">
        <f>'10 Aug 18'!C13:H13</f>
        <v>&lt;Add the benefit(s) to staff here at a headline level&gt;</v>
      </c>
      <c r="D13" s="82"/>
      <c r="E13" s="82"/>
      <c r="F13" s="82"/>
      <c r="G13" s="82"/>
      <c r="H13" s="83"/>
    </row>
    <row r="14" spans="1:12" x14ac:dyDescent="0.25">
      <c r="A14" s="14"/>
      <c r="B14" s="14"/>
    </row>
    <row r="15" spans="1:12" ht="30" customHeight="1" x14ac:dyDescent="0.25">
      <c r="A15" s="14"/>
      <c r="B15" s="71" t="s">
        <v>57</v>
      </c>
      <c r="C15" s="81"/>
      <c r="D15" s="87"/>
      <c r="E15" s="87"/>
      <c r="F15" s="87"/>
      <c r="G15" s="87"/>
      <c r="H15" s="88"/>
    </row>
    <row r="16" spans="1:12" ht="15.75" thickBot="1" x14ac:dyDescent="0.3">
      <c r="L16" s="11">
        <f>SUM(L18:L24)</f>
        <v>28</v>
      </c>
    </row>
    <row r="17" spans="1:12" ht="15.75" thickTop="1" x14ac:dyDescent="0.25">
      <c r="A17" s="27"/>
      <c r="B17" s="28" t="s">
        <v>1</v>
      </c>
      <c r="C17" s="28"/>
      <c r="D17" s="29" t="s">
        <v>2</v>
      </c>
      <c r="E17" s="36"/>
      <c r="F17" s="37" t="s">
        <v>3</v>
      </c>
      <c r="G17" s="84" t="s">
        <v>6</v>
      </c>
      <c r="H17" s="85"/>
      <c r="J17" s="5" t="s">
        <v>15</v>
      </c>
      <c r="K17" s="6" t="s">
        <v>16</v>
      </c>
      <c r="L17" s="3" t="s">
        <v>14</v>
      </c>
    </row>
    <row r="18" spans="1:12" ht="30" customHeight="1" x14ac:dyDescent="0.25">
      <c r="A18" s="30" t="str">
        <f>'10 Aug 18'!A18</f>
        <v>G</v>
      </c>
      <c r="B18" s="72">
        <f>'10 Aug 18'!B18:C18</f>
        <v>0</v>
      </c>
      <c r="C18" s="72"/>
      <c r="D18" s="31">
        <f>'10 Aug 18'!D18</f>
        <v>0</v>
      </c>
      <c r="E18" s="38" t="str">
        <f>'10 Aug 18'!E18</f>
        <v>G</v>
      </c>
      <c r="F18" s="24">
        <f>'10 Aug 18'!F18</f>
        <v>0</v>
      </c>
      <c r="G18" s="72">
        <f>'10 Aug 18'!G18</f>
        <v>0</v>
      </c>
      <c r="H18" s="77">
        <f>'1 Jun 18'!H18</f>
        <v>0</v>
      </c>
      <c r="J18" s="7" t="s">
        <v>12</v>
      </c>
      <c r="K18" s="8">
        <v>1</v>
      </c>
      <c r="L18" s="4">
        <f t="shared" ref="L18:L24" si="0">VLOOKUP(A18,points,2,FALSE)+3*VLOOKUP(E18,points,2,FALSE)</f>
        <v>4</v>
      </c>
    </row>
    <row r="19" spans="1:12" ht="30" customHeight="1" x14ac:dyDescent="0.25">
      <c r="A19" s="32" t="str">
        <f>'10 Aug 18'!A19</f>
        <v>G</v>
      </c>
      <c r="B19" s="73">
        <f>'10 Aug 18'!B19:C19</f>
        <v>0</v>
      </c>
      <c r="C19" s="73"/>
      <c r="D19" s="33">
        <f>'10 Aug 18'!D19</f>
        <v>0</v>
      </c>
      <c r="E19" s="39" t="str">
        <f>'10 Aug 18'!E19</f>
        <v>G</v>
      </c>
      <c r="F19" s="23">
        <f>'10 Aug 18'!F19</f>
        <v>0</v>
      </c>
      <c r="G19" s="73">
        <f>'10 Aug 18'!G19</f>
        <v>0</v>
      </c>
      <c r="H19" s="74">
        <f>'1 Jun 18'!H19</f>
        <v>0</v>
      </c>
      <c r="J19" s="7" t="s">
        <v>9</v>
      </c>
      <c r="K19" s="8">
        <v>2</v>
      </c>
      <c r="L19" s="4">
        <f t="shared" si="0"/>
        <v>4</v>
      </c>
    </row>
    <row r="20" spans="1:12" ht="30" customHeight="1" x14ac:dyDescent="0.25">
      <c r="A20" s="32" t="str">
        <f>'10 Aug 18'!A20</f>
        <v>G</v>
      </c>
      <c r="B20" s="73">
        <f>'10 Aug 18'!B20:C20</f>
        <v>0</v>
      </c>
      <c r="C20" s="73"/>
      <c r="D20" s="33">
        <f>'10 Aug 18'!D20</f>
        <v>0</v>
      </c>
      <c r="E20" s="39" t="str">
        <f>'10 Aug 18'!E20</f>
        <v>G</v>
      </c>
      <c r="F20" s="23">
        <f>'10 Aug 18'!F20</f>
        <v>0</v>
      </c>
      <c r="G20" s="73">
        <f>'10 Aug 18'!G20</f>
        <v>0</v>
      </c>
      <c r="H20" s="74">
        <f>'1 Jun 18'!H20</f>
        <v>0</v>
      </c>
      <c r="J20" s="7" t="s">
        <v>8</v>
      </c>
      <c r="K20" s="8">
        <v>3</v>
      </c>
      <c r="L20" s="4">
        <f t="shared" si="0"/>
        <v>4</v>
      </c>
    </row>
    <row r="21" spans="1:12" ht="30" customHeight="1" x14ac:dyDescent="0.25">
      <c r="A21" s="32" t="str">
        <f>'10 Aug 18'!A21</f>
        <v>G</v>
      </c>
      <c r="B21" s="73">
        <f>'10 Aug 18'!B21:C21</f>
        <v>0</v>
      </c>
      <c r="C21" s="73"/>
      <c r="D21" s="33">
        <f>'10 Aug 18'!D21</f>
        <v>0</v>
      </c>
      <c r="E21" s="39" t="str">
        <f>'10 Aug 18'!E21</f>
        <v>G</v>
      </c>
      <c r="F21" s="23">
        <f>'10 Aug 18'!F21</f>
        <v>0</v>
      </c>
      <c r="G21" s="73">
        <f>'10 Aug 18'!G21</f>
        <v>0</v>
      </c>
      <c r="H21" s="74">
        <f>'1 Jun 18'!H21</f>
        <v>0</v>
      </c>
      <c r="J21" s="7" t="s">
        <v>13</v>
      </c>
      <c r="K21" s="8">
        <v>1</v>
      </c>
      <c r="L21" s="4">
        <f t="shared" si="0"/>
        <v>4</v>
      </c>
    </row>
    <row r="22" spans="1:12" ht="30" customHeight="1" x14ac:dyDescent="0.25">
      <c r="A22" s="32" t="str">
        <f>'10 Aug 18'!A22</f>
        <v>G</v>
      </c>
      <c r="B22" s="73">
        <f>'10 Aug 18'!B22:C22</f>
        <v>0</v>
      </c>
      <c r="C22" s="73"/>
      <c r="D22" s="33">
        <f>'10 Aug 18'!D22</f>
        <v>0</v>
      </c>
      <c r="E22" s="39" t="str">
        <f>'10 Aug 18'!E22</f>
        <v>G</v>
      </c>
      <c r="F22" s="23">
        <f>'10 Aug 18'!F22</f>
        <v>0</v>
      </c>
      <c r="G22" s="73">
        <f>'10 Aug 18'!G22</f>
        <v>0</v>
      </c>
      <c r="H22" s="74">
        <f>'1 Jun 18'!H22</f>
        <v>0</v>
      </c>
      <c r="J22" s="7" t="s">
        <v>10</v>
      </c>
      <c r="K22" s="8">
        <v>2</v>
      </c>
      <c r="L22" s="4">
        <f t="shared" si="0"/>
        <v>4</v>
      </c>
    </row>
    <row r="23" spans="1:12" ht="30" customHeight="1" x14ac:dyDescent="0.25">
      <c r="A23" s="32" t="str">
        <f>'10 Aug 18'!A23</f>
        <v>G</v>
      </c>
      <c r="B23" s="73">
        <f>'10 Aug 18'!B23:C23</f>
        <v>0</v>
      </c>
      <c r="C23" s="73"/>
      <c r="D23" s="33">
        <f>'10 Aug 18'!D23</f>
        <v>0</v>
      </c>
      <c r="E23" s="39" t="str">
        <f>'10 Aug 18'!E23</f>
        <v>G</v>
      </c>
      <c r="F23" s="23">
        <f>'10 Aug 18'!F23</f>
        <v>0</v>
      </c>
      <c r="G23" s="73">
        <f>'10 Aug 18'!G23</f>
        <v>0</v>
      </c>
      <c r="H23" s="74">
        <f>'1 Jun 18'!H23</f>
        <v>0</v>
      </c>
      <c r="J23" s="9" t="s">
        <v>11</v>
      </c>
      <c r="K23" s="10">
        <v>3</v>
      </c>
      <c r="L23" s="4">
        <f t="shared" si="0"/>
        <v>4</v>
      </c>
    </row>
    <row r="24" spans="1:12" ht="30" customHeight="1" thickBot="1" x14ac:dyDescent="0.3">
      <c r="A24" s="34" t="str">
        <f>'10 Aug 18'!A24</f>
        <v>G</v>
      </c>
      <c r="B24" s="75">
        <f>'10 Aug 18'!B24:C24</f>
        <v>0</v>
      </c>
      <c r="C24" s="75"/>
      <c r="D24" s="35">
        <f>'10 Aug 18'!D24</f>
        <v>0</v>
      </c>
      <c r="E24" s="40" t="str">
        <f>'10 Aug 18'!E24</f>
        <v>G</v>
      </c>
      <c r="F24" s="41">
        <f>'10 Aug 18'!F24</f>
        <v>0</v>
      </c>
      <c r="G24" s="75">
        <f>'10 Aug 18'!G24</f>
        <v>0</v>
      </c>
      <c r="H24" s="76">
        <f>'1 Jun 18'!H24</f>
        <v>0</v>
      </c>
      <c r="J24" s="2"/>
      <c r="K24" s="2"/>
      <c r="L24" s="4">
        <f t="shared" si="0"/>
        <v>4</v>
      </c>
    </row>
    <row r="25" spans="1:12" ht="15.75" thickTop="1" x14ac:dyDescent="0.25"/>
    <row r="26" spans="1:12" x14ac:dyDescent="0.25">
      <c r="A26" s="65"/>
      <c r="B26" s="65"/>
      <c r="C26" s="63" t="s">
        <v>43</v>
      </c>
      <c r="D26" s="63" t="s">
        <v>51</v>
      </c>
      <c r="E26" s="64"/>
      <c r="F26" s="63" t="s">
        <v>48</v>
      </c>
      <c r="G26" s="63" t="s">
        <v>46</v>
      </c>
      <c r="H26" s="63" t="s">
        <v>50</v>
      </c>
    </row>
    <row r="27" spans="1:12" x14ac:dyDescent="0.25">
      <c r="B27" s="14" t="s">
        <v>44</v>
      </c>
      <c r="C27" s="57">
        <f>'10 Aug 18'!C27</f>
        <v>0</v>
      </c>
      <c r="D27" s="57">
        <f>'10 Aug 18'!D27</f>
        <v>0</v>
      </c>
      <c r="E27" s="56"/>
      <c r="F27" s="57">
        <f>'10 Aug 18'!F27</f>
        <v>0</v>
      </c>
      <c r="G27" s="61">
        <f>D27+F27</f>
        <v>0</v>
      </c>
      <c r="H27" s="62" t="e">
        <f>(C27-G27)/C27</f>
        <v>#DIV/0!</v>
      </c>
    </row>
    <row r="28" spans="1:12" x14ac:dyDescent="0.25">
      <c r="B28" s="14" t="s">
        <v>49</v>
      </c>
      <c r="C28" s="57">
        <f>'10 Aug 18'!C28</f>
        <v>0</v>
      </c>
      <c r="D28" s="58"/>
      <c r="E28" s="56"/>
      <c r="F28" s="57">
        <f>'10 Aug 18'!F28</f>
        <v>0</v>
      </c>
      <c r="G28" s="61">
        <f t="shared" ref="G28:G29" si="1">D28+F28</f>
        <v>0</v>
      </c>
      <c r="H28" s="62" t="e">
        <f t="shared" ref="H28:H30" si="2">(C28-G28)/C28</f>
        <v>#DIV/0!</v>
      </c>
    </row>
    <row r="29" spans="1:12" x14ac:dyDescent="0.25">
      <c r="B29" s="14" t="s">
        <v>47</v>
      </c>
      <c r="C29" s="57">
        <f>'10 Aug 18'!C29</f>
        <v>0</v>
      </c>
      <c r="D29" s="57">
        <f>'10 Aug 18'!D29</f>
        <v>0</v>
      </c>
      <c r="E29" s="56"/>
      <c r="F29" s="58"/>
      <c r="G29" s="61">
        <f t="shared" si="1"/>
        <v>0</v>
      </c>
      <c r="H29" s="62" t="e">
        <f t="shared" si="2"/>
        <v>#DIV/0!</v>
      </c>
    </row>
    <row r="30" spans="1:12" x14ac:dyDescent="0.25">
      <c r="B30" s="55" t="s">
        <v>45</v>
      </c>
      <c r="C30" s="59">
        <f>SUM(C27:C29)</f>
        <v>0</v>
      </c>
      <c r="D30" s="59">
        <f>D27+D29</f>
        <v>0</v>
      </c>
      <c r="E30" s="56"/>
      <c r="F30" s="59">
        <f>F27+F28</f>
        <v>0</v>
      </c>
      <c r="G30" s="59">
        <f>SUM(G27:G29)</f>
        <v>0</v>
      </c>
      <c r="H30" s="60" t="e">
        <f t="shared" si="2"/>
        <v>#DIV/0!</v>
      </c>
    </row>
  </sheetData>
  <mergeCells count="28">
    <mergeCell ref="A9:B9"/>
    <mergeCell ref="D9:E9"/>
    <mergeCell ref="A6:B6"/>
    <mergeCell ref="D6:E6"/>
    <mergeCell ref="A7:B7"/>
    <mergeCell ref="A8:B8"/>
    <mergeCell ref="D8:E8"/>
    <mergeCell ref="A10:B10"/>
    <mergeCell ref="A11:B11"/>
    <mergeCell ref="C11:H11"/>
    <mergeCell ref="G17:H17"/>
    <mergeCell ref="B18:C18"/>
    <mergeCell ref="G18:H18"/>
    <mergeCell ref="C15:H15"/>
    <mergeCell ref="C12:H12"/>
    <mergeCell ref="C13:H13"/>
    <mergeCell ref="B19:C19"/>
    <mergeCell ref="G19:H19"/>
    <mergeCell ref="B20:C20"/>
    <mergeCell ref="G20:H20"/>
    <mergeCell ref="B21:C21"/>
    <mergeCell ref="G21:H21"/>
    <mergeCell ref="B22:C22"/>
    <mergeCell ref="G22:H22"/>
    <mergeCell ref="B23:C23"/>
    <mergeCell ref="G23:H23"/>
    <mergeCell ref="B24:C24"/>
    <mergeCell ref="G24:H24"/>
  </mergeCells>
  <conditionalFormatting sqref="A18:A24 E18:E24">
    <cfRule type="cellIs" dxfId="69" priority="2" operator="equal">
      <formula>"G"</formula>
    </cfRule>
    <cfRule type="cellIs" dxfId="68" priority="3" operator="equal">
      <formula>"A"</formula>
    </cfRule>
    <cfRule type="cellIs" dxfId="67" priority="4" operator="equal">
      <formula>"R"</formula>
    </cfRule>
  </conditionalFormatting>
  <conditionalFormatting sqref="C6">
    <cfRule type="cellIs" dxfId="66" priority="8" operator="equal">
      <formula>"GREEN"</formula>
    </cfRule>
    <cfRule type="cellIs" dxfId="65" priority="9" operator="equal">
      <formula>"AMBER"</formula>
    </cfRule>
    <cfRule type="cellIs" dxfId="64" priority="10" operator="equal">
      <formula>"RED"</formula>
    </cfRule>
  </conditionalFormatting>
  <conditionalFormatting sqref="H27:H30">
    <cfRule type="cellIs" dxfId="63"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headerFooter>
    <oddFooter>&amp;L&amp;F / &amp;A
ACU confidentiality: Internal General&amp;COriginal copy stored in &amp;KC00000&lt;add path to report location&gt;&amp;RPrinted on &amp;D, &amp;T</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vt:i4>
      </vt:variant>
    </vt:vector>
  </HeadingPairs>
  <TitlesOfParts>
    <vt:vector size="22" baseType="lpstr">
      <vt:lpstr>Instructions</vt:lpstr>
      <vt:lpstr>Summary</vt:lpstr>
      <vt:lpstr>1 Jun 18</vt:lpstr>
      <vt:lpstr>15 Jun 18</vt:lpstr>
      <vt:lpstr>29 Jun 18</vt:lpstr>
      <vt:lpstr>13 Jul 18</vt:lpstr>
      <vt:lpstr>27 Jul 18</vt:lpstr>
      <vt:lpstr>10 Aug 18</vt:lpstr>
      <vt:lpstr>24 Aug 18</vt:lpstr>
      <vt:lpstr>7 Sep 18</vt:lpstr>
      <vt:lpstr>21 Sep 18</vt:lpstr>
      <vt:lpstr>5 Oct 18</vt:lpstr>
      <vt:lpstr>19 Oct 18</vt:lpstr>
      <vt:lpstr>2 Nov 18</vt:lpstr>
      <vt:lpstr>16 Nov 18</vt:lpstr>
      <vt:lpstr>30 Nov 18</vt:lpstr>
      <vt:lpstr>14 Dec 18</vt:lpstr>
      <vt:lpstr>28 Dec 18</vt:lpstr>
      <vt:lpstr>first</vt:lpstr>
      <vt:lpstr>Freq</vt:lpstr>
      <vt:lpstr>points</vt:lpstr>
      <vt:lpstr>Summary!Print_Titles</vt:lpstr>
    </vt:vector>
  </TitlesOfParts>
  <Company>Caterpillar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Fornightly Project Status Report</dc:title>
  <dc:creator>Mikail Ruutu</dc:creator>
  <cp:lastModifiedBy>Mikail Ruutu</cp:lastModifiedBy>
  <cp:lastPrinted>2023-10-23T22:50:21Z</cp:lastPrinted>
  <dcterms:created xsi:type="dcterms:W3CDTF">2015-03-16T02:08:56Z</dcterms:created>
  <dcterms:modified xsi:type="dcterms:W3CDTF">2023-10-23T23:19:33Z</dcterms:modified>
</cp:coreProperties>
</file>